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codeName="ThisWorkbook" defaultThemeVersion="124226"/>
  <mc:AlternateContent xmlns:mc="http://schemas.openxmlformats.org/markup-compatibility/2006">
    <mc:Choice Requires="x15">
      <x15ac:absPath xmlns:x15ac="http://schemas.microsoft.com/office/spreadsheetml/2010/11/ac" url="https://cwbgroupis-my.sharepoint.com/personal/ken_mcken_cwbgroup_org/Documents/Desktop/2016-2017 CWA/Rubric 2.0/"/>
    </mc:Choice>
  </mc:AlternateContent>
  <xr:revisionPtr revIDLastSave="7" documentId="8_{FC323C82-B77E-4AB0-B1AC-3D593A42C06A}" xr6:coauthVersionLast="45" xr6:coauthVersionMax="45" xr10:uidLastSave="{48EC7CB7-2B0D-498C-AABD-F993127AD441}"/>
  <workbookProtection workbookAlgorithmName="SHA-512" workbookHashValue="OOla3gm54Lm2W3e+izup/IcPneKkb3xU1RQ4G0Pw11mBDqoaQlzlnQNADmOEcZZlTPNcpwhaD8el37Q0HGghhw==" workbookSaltValue="8rdIc/KlsIKK0749667pHg==" workbookSpinCount="100000" lockStructure="1"/>
  <bookViews>
    <workbookView xWindow="16692" yWindow="-528" windowWidth="23256" windowHeight="12576" tabRatio="952" xr2:uid="{00000000-000D-0000-FFFF-FFFF00000000}"/>
  </bookViews>
  <sheets>
    <sheet name="INSTRUCTIONS" sheetId="28" r:id="rId1"/>
    <sheet name="FINAL MARKS" sheetId="13" r:id="rId2"/>
    <sheet name="Individual Student Report Card" sheetId="27" r:id="rId3"/>
    <sheet name="Braze" sheetId="39" r:id="rId4"/>
    <sheet name="Oxy-Fuel Cut #1" sheetId="6" r:id="rId5"/>
    <sheet name="Oxy-Fuel Cut #2" sheetId="29" r:id="rId6"/>
    <sheet name="FILLET #1" sheetId="19" r:id="rId7"/>
    <sheet name="FILLET #2" sheetId="30" r:id="rId8"/>
    <sheet name="FILLET #3" sheetId="21" r:id="rId9"/>
    <sheet name="FILLET #4" sheetId="31" r:id="rId10"/>
    <sheet name="FILLET #5" sheetId="22" r:id="rId11"/>
    <sheet name="FILLET #6" sheetId="32" r:id="rId12"/>
    <sheet name="FILLET #7" sheetId="23" r:id="rId13"/>
    <sheet name="FILLET #8" sheetId="33" r:id="rId14"/>
    <sheet name="GROOVE #1" sheetId="20" r:id="rId15"/>
    <sheet name="Groove #2" sheetId="34" r:id="rId16"/>
    <sheet name="GROOVE #3" sheetId="24" r:id="rId17"/>
    <sheet name="GROOVE #4" sheetId="35" r:id="rId18"/>
    <sheet name="GROOVE #5" sheetId="25" r:id="rId19"/>
    <sheet name="GROOVE #6" sheetId="36" r:id="rId20"/>
    <sheet name="GROOVE #7" sheetId="26" r:id="rId21"/>
    <sheet name="GROOVE #8" sheetId="37" r:id="rId22"/>
    <sheet name="Spare" sheetId="3" r:id="rId23"/>
  </sheets>
  <definedNames>
    <definedName name="_GoBack" localSheetId="0">INSTRUCTIONS!#REF!</definedName>
    <definedName name="_Hlk5970459" localSheetId="0">INSTRUCTIONS!$A$63</definedName>
    <definedName name="Booth1">'FINAL MARKS'!$A$4:$B$4</definedName>
    <definedName name="Booth2">'FINAL MARKS'!$A$5:$B$5</definedName>
    <definedName name="Booth3">'FINAL MARKS'!$A$6:$B$6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13" l="1"/>
  <c r="T2" i="13"/>
  <c r="S2" i="13"/>
  <c r="R2" i="13"/>
  <c r="Q2" i="13"/>
  <c r="P2" i="13"/>
  <c r="O2" i="13"/>
  <c r="N2" i="13"/>
  <c r="M2" i="13"/>
  <c r="L2" i="13"/>
  <c r="K2" i="13"/>
  <c r="J2" i="13"/>
  <c r="I2" i="13"/>
  <c r="H2" i="13"/>
  <c r="G2" i="13"/>
  <c r="F2" i="13"/>
  <c r="C11" i="39" l="1"/>
  <c r="D11" i="39"/>
  <c r="E11" i="39"/>
  <c r="F11" i="39"/>
  <c r="G11" i="39"/>
  <c r="H11" i="39"/>
  <c r="I11" i="39"/>
  <c r="J11" i="39"/>
  <c r="K11" i="39"/>
  <c r="L11" i="39"/>
  <c r="M11" i="39"/>
  <c r="N11" i="39"/>
  <c r="O11" i="39"/>
  <c r="P11" i="39"/>
  <c r="Q11" i="39"/>
  <c r="R11" i="39"/>
  <c r="S11" i="39"/>
  <c r="T11" i="39"/>
  <c r="U11" i="39"/>
  <c r="V11" i="39"/>
  <c r="W11" i="39"/>
  <c r="X11" i="39"/>
  <c r="Y11" i="39"/>
  <c r="Z11" i="39"/>
  <c r="AA11" i="39"/>
  <c r="AB11" i="39"/>
  <c r="AC11" i="39"/>
  <c r="AD11" i="39"/>
  <c r="AE11" i="39"/>
  <c r="AE21" i="37" l="1"/>
  <c r="AD21" i="37"/>
  <c r="AC21" i="37"/>
  <c r="AB21" i="37"/>
  <c r="AA21" i="37"/>
  <c r="Z21" i="37"/>
  <c r="Y21" i="37"/>
  <c r="X21" i="37"/>
  <c r="W21" i="37"/>
  <c r="V21" i="37"/>
  <c r="U21" i="37"/>
  <c r="T21" i="37"/>
  <c r="S21" i="37"/>
  <c r="R21" i="37"/>
  <c r="Q21" i="37"/>
  <c r="P21" i="37"/>
  <c r="O21" i="37"/>
  <c r="N21" i="37"/>
  <c r="M21" i="37"/>
  <c r="L21" i="37"/>
  <c r="K21" i="37"/>
  <c r="J21" i="37"/>
  <c r="I21" i="37"/>
  <c r="H21" i="37"/>
  <c r="G21" i="37"/>
  <c r="F21" i="37"/>
  <c r="E21" i="37"/>
  <c r="D21" i="37"/>
  <c r="C21" i="37"/>
  <c r="B21" i="37"/>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E21" i="36"/>
  <c r="AD21" i="36"/>
  <c r="AC21" i="36"/>
  <c r="AB21" i="36"/>
  <c r="AA21" i="36"/>
  <c r="Z21" i="36"/>
  <c r="Y21" i="36"/>
  <c r="X21" i="36"/>
  <c r="W21" i="36"/>
  <c r="V21" i="36"/>
  <c r="U21" i="36"/>
  <c r="T21" i="36"/>
  <c r="S21" i="36"/>
  <c r="R21" i="36"/>
  <c r="Q21" i="36"/>
  <c r="P21" i="36"/>
  <c r="O21" i="36"/>
  <c r="N21" i="36"/>
  <c r="M21" i="36"/>
  <c r="L21" i="36"/>
  <c r="K21" i="36"/>
  <c r="J21" i="36"/>
  <c r="I21" i="36"/>
  <c r="H21" i="36"/>
  <c r="G21" i="36"/>
  <c r="F21" i="36"/>
  <c r="E21" i="36"/>
  <c r="D21" i="36"/>
  <c r="C21" i="36"/>
  <c r="B21" i="36"/>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E21" i="35"/>
  <c r="AD21" i="35"/>
  <c r="AC21" i="35"/>
  <c r="AB21" i="35"/>
  <c r="AA21" i="35"/>
  <c r="Z21" i="35"/>
  <c r="Y21" i="35"/>
  <c r="X21" i="35"/>
  <c r="W21" i="35"/>
  <c r="V21" i="35"/>
  <c r="U21" i="35"/>
  <c r="T21" i="35"/>
  <c r="S21" i="35"/>
  <c r="R21" i="35"/>
  <c r="Q21" i="35"/>
  <c r="P21" i="35"/>
  <c r="O21" i="35"/>
  <c r="N21" i="35"/>
  <c r="M21" i="35"/>
  <c r="L21" i="35"/>
  <c r="K21" i="35"/>
  <c r="J21" i="35"/>
  <c r="I21" i="35"/>
  <c r="H21" i="35"/>
  <c r="G21" i="35"/>
  <c r="F21" i="35"/>
  <c r="E21" i="35"/>
  <c r="D21" i="35"/>
  <c r="C21" i="35"/>
  <c r="B21" i="35"/>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E21" i="34"/>
  <c r="AD21" i="34"/>
  <c r="AC21" i="34"/>
  <c r="AB21" i="34"/>
  <c r="AA21" i="34"/>
  <c r="Z21" i="34"/>
  <c r="Y21" i="34"/>
  <c r="X21" i="34"/>
  <c r="W21" i="34"/>
  <c r="V21" i="34"/>
  <c r="U21" i="34"/>
  <c r="T21" i="34"/>
  <c r="S21" i="34"/>
  <c r="R21" i="34"/>
  <c r="Q21" i="34"/>
  <c r="P21" i="34"/>
  <c r="O21" i="34"/>
  <c r="N21" i="34"/>
  <c r="M21" i="34"/>
  <c r="L21" i="34"/>
  <c r="K21" i="34"/>
  <c r="J21" i="34"/>
  <c r="I21" i="34"/>
  <c r="H21" i="34"/>
  <c r="G21" i="34"/>
  <c r="F21" i="34"/>
  <c r="E21" i="34"/>
  <c r="D21" i="34"/>
  <c r="C21" i="34"/>
  <c r="B21" i="34"/>
  <c r="L21" i="20"/>
  <c r="C21" i="20"/>
  <c r="D21" i="20"/>
  <c r="E21" i="20"/>
  <c r="F21" i="20"/>
  <c r="G21" i="20"/>
  <c r="H21" i="20"/>
  <c r="I21" i="20"/>
  <c r="J21" i="20"/>
  <c r="K21" i="20"/>
  <c r="M21" i="20"/>
  <c r="N21" i="20"/>
  <c r="O21" i="20"/>
  <c r="P21" i="20"/>
  <c r="Q21" i="20"/>
  <c r="R21" i="20"/>
  <c r="S21" i="20"/>
  <c r="T21" i="20"/>
  <c r="U21" i="20"/>
  <c r="V21" i="20"/>
  <c r="W21" i="20"/>
  <c r="X21" i="20"/>
  <c r="Y21" i="20"/>
  <c r="Z21" i="20"/>
  <c r="AA21" i="20"/>
  <c r="AB21" i="20"/>
  <c r="AC21" i="20"/>
  <c r="AD21" i="20"/>
  <c r="AE21" i="20"/>
  <c r="B21" i="20"/>
  <c r="B12" i="39" l="1"/>
  <c r="C12" i="39" l="1"/>
  <c r="H12" i="39"/>
  <c r="L12" i="39"/>
  <c r="M12" i="39"/>
  <c r="F12" i="39" l="1"/>
  <c r="AA12" i="39"/>
  <c r="S12" i="39"/>
  <c r="K12" i="39"/>
  <c r="G12" i="39"/>
  <c r="AD12" i="39"/>
  <c r="Z12" i="39"/>
  <c r="V12" i="39"/>
  <c r="R12" i="39"/>
  <c r="N12" i="39"/>
  <c r="J12" i="39"/>
  <c r="AC12" i="39"/>
  <c r="Y12" i="39"/>
  <c r="U12" i="39"/>
  <c r="Q12" i="39"/>
  <c r="I12" i="39"/>
  <c r="E12" i="39"/>
  <c r="AE12" i="39"/>
  <c r="W12" i="39"/>
  <c r="O12" i="39"/>
  <c r="AB12" i="39"/>
  <c r="X12" i="39"/>
  <c r="T12" i="39"/>
  <c r="P12" i="39"/>
  <c r="D12" i="39"/>
  <c r="AE6" i="39" l="1"/>
  <c r="C33" i="13" s="1"/>
  <c r="AD6" i="39"/>
  <c r="C32" i="13" s="1"/>
  <c r="AC6" i="39"/>
  <c r="C31" i="13" s="1"/>
  <c r="AB6" i="39"/>
  <c r="C30" i="13" s="1"/>
  <c r="AA6" i="39"/>
  <c r="C29" i="13" s="1"/>
  <c r="Z6" i="39"/>
  <c r="C28" i="13" s="1"/>
  <c r="Y6" i="39"/>
  <c r="C27" i="13" s="1"/>
  <c r="X6" i="39"/>
  <c r="C26" i="13" s="1"/>
  <c r="W6" i="39"/>
  <c r="C25" i="13" s="1"/>
  <c r="V6" i="39"/>
  <c r="C24" i="13" s="1"/>
  <c r="U6" i="39"/>
  <c r="C23" i="13" s="1"/>
  <c r="T6" i="39"/>
  <c r="C22" i="13" s="1"/>
  <c r="S6" i="39"/>
  <c r="C21" i="13" s="1"/>
  <c r="R6" i="39"/>
  <c r="C20" i="13" s="1"/>
  <c r="Q6" i="39"/>
  <c r="C19" i="13" s="1"/>
  <c r="P6" i="39"/>
  <c r="C18" i="13" s="1"/>
  <c r="O6" i="39"/>
  <c r="C17" i="13" s="1"/>
  <c r="N6" i="39"/>
  <c r="C16" i="13" s="1"/>
  <c r="M6" i="39"/>
  <c r="C15" i="13" s="1"/>
  <c r="L6" i="39"/>
  <c r="C14" i="13" s="1"/>
  <c r="K6" i="39"/>
  <c r="C13" i="13" s="1"/>
  <c r="J6" i="39"/>
  <c r="C12" i="13" s="1"/>
  <c r="I6" i="39"/>
  <c r="C11" i="13" s="1"/>
  <c r="H6" i="39"/>
  <c r="C10" i="13" s="1"/>
  <c r="G6" i="39"/>
  <c r="C9" i="13" s="1"/>
  <c r="F6" i="39"/>
  <c r="C8" i="13" s="1"/>
  <c r="E6" i="39"/>
  <c r="C7" i="13" s="1"/>
  <c r="D6" i="39"/>
  <c r="C6" i="13" s="1"/>
  <c r="C6" i="39"/>
  <c r="C5" i="13" s="1"/>
  <c r="B6" i="39"/>
  <c r="G5" i="27" s="1"/>
  <c r="AC3" i="39"/>
  <c r="K19" i="20"/>
  <c r="L19" i="20"/>
  <c r="M19" i="20"/>
  <c r="N19" i="20"/>
  <c r="O19" i="20"/>
  <c r="P19" i="20"/>
  <c r="Q19" i="20"/>
  <c r="R19" i="20"/>
  <c r="S19" i="20"/>
  <c r="T19" i="20"/>
  <c r="U19" i="20"/>
  <c r="V19" i="20"/>
  <c r="W19" i="20"/>
  <c r="X19" i="20"/>
  <c r="Y19" i="20"/>
  <c r="Z19" i="20"/>
  <c r="AA19" i="20"/>
  <c r="AB19" i="20"/>
  <c r="AC19" i="20"/>
  <c r="AD19" i="20"/>
  <c r="AE19" i="20"/>
  <c r="C132" i="27"/>
  <c r="C118" i="27"/>
  <c r="C104" i="27"/>
  <c r="C90" i="27"/>
  <c r="C76" i="27"/>
  <c r="C62" i="27"/>
  <c r="C48" i="27"/>
  <c r="C34" i="27"/>
  <c r="AE20" i="37"/>
  <c r="AD20" i="37"/>
  <c r="AC20" i="37"/>
  <c r="AB20" i="37"/>
  <c r="AA20" i="37"/>
  <c r="Z20" i="37"/>
  <c r="Y20" i="37"/>
  <c r="X20" i="37"/>
  <c r="W20" i="37"/>
  <c r="V20" i="37"/>
  <c r="U20" i="37"/>
  <c r="T20" i="37"/>
  <c r="S20" i="37"/>
  <c r="R20" i="37"/>
  <c r="Q20" i="37"/>
  <c r="P20" i="37"/>
  <c r="O20" i="37"/>
  <c r="N20" i="37"/>
  <c r="M20" i="37"/>
  <c r="L20" i="37"/>
  <c r="K20" i="37"/>
  <c r="J20" i="37"/>
  <c r="I20" i="37"/>
  <c r="H20" i="37"/>
  <c r="G20" i="37"/>
  <c r="F20" i="37"/>
  <c r="E20" i="37"/>
  <c r="D20" i="37"/>
  <c r="C20" i="37"/>
  <c r="B20"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F19" i="37"/>
  <c r="E19" i="37"/>
  <c r="D19" i="37"/>
  <c r="C19" i="37"/>
  <c r="B19" i="37"/>
  <c r="AE6" i="37"/>
  <c r="AD6" i="37"/>
  <c r="AC6" i="37"/>
  <c r="AB6" i="37"/>
  <c r="AA6" i="37"/>
  <c r="Z6" i="37"/>
  <c r="Y6" i="37"/>
  <c r="X6" i="37"/>
  <c r="W6" i="37"/>
  <c r="V6" i="37"/>
  <c r="U6" i="37"/>
  <c r="T6" i="37"/>
  <c r="S6" i="37"/>
  <c r="R6" i="37"/>
  <c r="Q6" i="37"/>
  <c r="P6" i="37"/>
  <c r="O6" i="37"/>
  <c r="N6" i="37"/>
  <c r="M6" i="37"/>
  <c r="L6" i="37"/>
  <c r="K6" i="37"/>
  <c r="J6" i="37"/>
  <c r="I6" i="37"/>
  <c r="H6" i="37"/>
  <c r="G6" i="37"/>
  <c r="F6" i="37"/>
  <c r="E6" i="37"/>
  <c r="D6" i="37"/>
  <c r="C6" i="37"/>
  <c r="B6" i="37"/>
  <c r="U4" i="13" s="1"/>
  <c r="AC3" i="37"/>
  <c r="AE20" i="36"/>
  <c r="AD20" i="36"/>
  <c r="AC20" i="36"/>
  <c r="AB20" i="36"/>
  <c r="AA20" i="36"/>
  <c r="Z20" i="36"/>
  <c r="Y20" i="36"/>
  <c r="X20" i="36"/>
  <c r="W20" i="36"/>
  <c r="V20" i="36"/>
  <c r="U20" i="36"/>
  <c r="T20" i="36"/>
  <c r="S20" i="36"/>
  <c r="R20" i="36"/>
  <c r="Q20" i="36"/>
  <c r="P20" i="36"/>
  <c r="O20" i="36"/>
  <c r="N20" i="36"/>
  <c r="M20" i="36"/>
  <c r="L20" i="36"/>
  <c r="K20" i="36"/>
  <c r="J20" i="36"/>
  <c r="I20" i="36"/>
  <c r="H20" i="36"/>
  <c r="G20" i="36"/>
  <c r="F20" i="36"/>
  <c r="E20" i="36"/>
  <c r="D20" i="36"/>
  <c r="C20" i="36"/>
  <c r="B20" i="36"/>
  <c r="AE19" i="36"/>
  <c r="AD19" i="36"/>
  <c r="AC19" i="36"/>
  <c r="AB19" i="36"/>
  <c r="AA19" i="36"/>
  <c r="Z19" i="36"/>
  <c r="Y19" i="36"/>
  <c r="X19" i="36"/>
  <c r="W19" i="36"/>
  <c r="V19" i="36"/>
  <c r="U19" i="36"/>
  <c r="T19" i="36"/>
  <c r="S19" i="36"/>
  <c r="R19" i="36"/>
  <c r="Q19" i="36"/>
  <c r="P19" i="36"/>
  <c r="O19" i="36"/>
  <c r="N19" i="36"/>
  <c r="M19" i="36"/>
  <c r="L19" i="36"/>
  <c r="K19" i="36"/>
  <c r="J19" i="36"/>
  <c r="I19" i="36"/>
  <c r="H19" i="36"/>
  <c r="G19" i="36"/>
  <c r="F19" i="36"/>
  <c r="E19" i="36"/>
  <c r="D19" i="36"/>
  <c r="C19" i="36"/>
  <c r="B19" i="36"/>
  <c r="AE6" i="36"/>
  <c r="AD6" i="36"/>
  <c r="AC6" i="36"/>
  <c r="AB6" i="36"/>
  <c r="AA6" i="36"/>
  <c r="Z6" i="36"/>
  <c r="Y6" i="36"/>
  <c r="X6" i="36"/>
  <c r="W6" i="36"/>
  <c r="V6" i="36"/>
  <c r="U6" i="36"/>
  <c r="T6" i="36"/>
  <c r="S6" i="36"/>
  <c r="R6" i="36"/>
  <c r="Q6" i="36"/>
  <c r="P6" i="36"/>
  <c r="O6" i="36"/>
  <c r="N6" i="36"/>
  <c r="M6" i="36"/>
  <c r="L6" i="36"/>
  <c r="K6" i="36"/>
  <c r="J6" i="36"/>
  <c r="I6" i="36"/>
  <c r="H6" i="36"/>
  <c r="G6" i="36"/>
  <c r="F6" i="36"/>
  <c r="E6" i="36"/>
  <c r="D6" i="36"/>
  <c r="C6" i="36"/>
  <c r="B6" i="36"/>
  <c r="S5" i="13" s="1"/>
  <c r="AC3" i="36"/>
  <c r="AE20" i="35"/>
  <c r="AD20" i="35"/>
  <c r="AC20" i="35"/>
  <c r="AB20" i="35"/>
  <c r="AA20" i="35"/>
  <c r="Z20" i="35"/>
  <c r="Y20" i="35"/>
  <c r="X20" i="35"/>
  <c r="W20" i="35"/>
  <c r="V20" i="35"/>
  <c r="U20" i="35"/>
  <c r="T20" i="35"/>
  <c r="S20" i="35"/>
  <c r="R20" i="35"/>
  <c r="Q20" i="35"/>
  <c r="P20" i="35"/>
  <c r="O20" i="35"/>
  <c r="N20" i="35"/>
  <c r="M20" i="35"/>
  <c r="L20" i="35"/>
  <c r="K20" i="35"/>
  <c r="J20" i="35"/>
  <c r="I20" i="35"/>
  <c r="H20" i="35"/>
  <c r="G20" i="35"/>
  <c r="F20" i="35"/>
  <c r="E20" i="35"/>
  <c r="D20" i="35"/>
  <c r="C20" i="35"/>
  <c r="B20" i="35"/>
  <c r="AE19" i="35"/>
  <c r="AD19" i="35"/>
  <c r="AC19" i="35"/>
  <c r="AB19" i="35"/>
  <c r="AA19" i="35"/>
  <c r="Z19" i="35"/>
  <c r="Y19" i="35"/>
  <c r="X19" i="35"/>
  <c r="W19" i="35"/>
  <c r="V19" i="35"/>
  <c r="U19" i="35"/>
  <c r="T19" i="35"/>
  <c r="S19" i="35"/>
  <c r="R19" i="35"/>
  <c r="Q19" i="35"/>
  <c r="P19" i="35"/>
  <c r="O19" i="35"/>
  <c r="N19" i="35"/>
  <c r="M19" i="35"/>
  <c r="L19" i="35"/>
  <c r="K19" i="35"/>
  <c r="J19" i="35"/>
  <c r="I19" i="35"/>
  <c r="H19" i="35"/>
  <c r="G19" i="35"/>
  <c r="F19" i="35"/>
  <c r="E19" i="35"/>
  <c r="D19" i="35"/>
  <c r="C19" i="35"/>
  <c r="B19" i="35"/>
  <c r="AE6" i="35"/>
  <c r="AD6" i="35"/>
  <c r="AC6" i="35"/>
  <c r="AB6" i="35"/>
  <c r="AA6" i="35"/>
  <c r="Z6" i="35"/>
  <c r="Y6" i="35"/>
  <c r="X6" i="35"/>
  <c r="W6" i="35"/>
  <c r="V6" i="35"/>
  <c r="U6" i="35"/>
  <c r="T6" i="35"/>
  <c r="S6" i="35"/>
  <c r="R6" i="35"/>
  <c r="Q6" i="35"/>
  <c r="P6" i="35"/>
  <c r="O6" i="35"/>
  <c r="N6" i="35"/>
  <c r="M6" i="35"/>
  <c r="L6" i="35"/>
  <c r="K6" i="35"/>
  <c r="J6" i="35"/>
  <c r="I6" i="35"/>
  <c r="H6" i="35"/>
  <c r="G6" i="35"/>
  <c r="F6" i="35"/>
  <c r="E6" i="35"/>
  <c r="D6" i="35"/>
  <c r="C6" i="35"/>
  <c r="B6" i="35"/>
  <c r="AC3" i="35"/>
  <c r="AE20" i="34"/>
  <c r="AD20" i="34"/>
  <c r="AC20" i="34"/>
  <c r="AB20" i="34"/>
  <c r="AA20" i="34"/>
  <c r="Z20" i="34"/>
  <c r="Y20" i="34"/>
  <c r="X20" i="34"/>
  <c r="W20" i="34"/>
  <c r="V20" i="34"/>
  <c r="U20" i="34"/>
  <c r="T20" i="34"/>
  <c r="S20" i="34"/>
  <c r="R20" i="34"/>
  <c r="Q20" i="34"/>
  <c r="P20" i="34"/>
  <c r="O20" i="34"/>
  <c r="N20" i="34"/>
  <c r="M20" i="34"/>
  <c r="L20" i="34"/>
  <c r="K20" i="34"/>
  <c r="J20" i="34"/>
  <c r="I20" i="34"/>
  <c r="H20" i="34"/>
  <c r="G20" i="34"/>
  <c r="F20" i="34"/>
  <c r="E20" i="34"/>
  <c r="D20" i="34"/>
  <c r="C20" i="34"/>
  <c r="B20" i="34"/>
  <c r="AE19" i="34"/>
  <c r="AD19" i="34"/>
  <c r="AC19" i="34"/>
  <c r="AB19" i="34"/>
  <c r="AA19" i="34"/>
  <c r="Z19" i="34"/>
  <c r="Y19" i="34"/>
  <c r="X19" i="34"/>
  <c r="W19" i="34"/>
  <c r="V19" i="34"/>
  <c r="U19" i="34"/>
  <c r="T19" i="34"/>
  <c r="S19" i="34"/>
  <c r="R19" i="34"/>
  <c r="Q19" i="34"/>
  <c r="P19" i="34"/>
  <c r="O19" i="34"/>
  <c r="N19" i="34"/>
  <c r="M19" i="34"/>
  <c r="L19" i="34"/>
  <c r="K19" i="34"/>
  <c r="J19" i="34"/>
  <c r="I19" i="34"/>
  <c r="H19" i="34"/>
  <c r="G19" i="34"/>
  <c r="F19" i="34"/>
  <c r="E19" i="34"/>
  <c r="D19" i="34"/>
  <c r="C19" i="34"/>
  <c r="B19" i="34"/>
  <c r="AE6" i="34"/>
  <c r="AD6" i="34"/>
  <c r="AC6" i="34"/>
  <c r="AB6" i="34"/>
  <c r="AA6" i="34"/>
  <c r="Z6" i="34"/>
  <c r="Y6" i="34"/>
  <c r="X6" i="34"/>
  <c r="W6" i="34"/>
  <c r="V6" i="34"/>
  <c r="U6" i="34"/>
  <c r="T6" i="34"/>
  <c r="S6" i="34"/>
  <c r="R6" i="34"/>
  <c r="Q6" i="34"/>
  <c r="P6" i="34"/>
  <c r="O6" i="34"/>
  <c r="N6" i="34"/>
  <c r="M6" i="34"/>
  <c r="L6" i="34"/>
  <c r="K6" i="34"/>
  <c r="J6" i="34"/>
  <c r="I6" i="34"/>
  <c r="H6" i="34"/>
  <c r="G6" i="34"/>
  <c r="F6" i="34"/>
  <c r="E6" i="34"/>
  <c r="D6" i="34"/>
  <c r="C6" i="34"/>
  <c r="B6" i="34"/>
  <c r="O31" i="13" s="1"/>
  <c r="AC3" i="34"/>
  <c r="AE17" i="33"/>
  <c r="AD17" i="33"/>
  <c r="AC17" i="33"/>
  <c r="AB17" i="33"/>
  <c r="AA17" i="33"/>
  <c r="Z17" i="33"/>
  <c r="Y17" i="33"/>
  <c r="X17" i="33"/>
  <c r="W17" i="33"/>
  <c r="V17" i="33"/>
  <c r="U17" i="33"/>
  <c r="T17" i="33"/>
  <c r="S17" i="33"/>
  <c r="R17" i="33"/>
  <c r="Q17" i="33"/>
  <c r="P17" i="33"/>
  <c r="O17" i="33"/>
  <c r="N17" i="33"/>
  <c r="M17" i="33"/>
  <c r="L17" i="33"/>
  <c r="K17" i="33"/>
  <c r="J17" i="33"/>
  <c r="I17" i="33"/>
  <c r="H17" i="33"/>
  <c r="G17" i="33"/>
  <c r="F17" i="33"/>
  <c r="E17" i="33"/>
  <c r="D17" i="33"/>
  <c r="C17" i="33"/>
  <c r="B17" i="33"/>
  <c r="AE16" i="33"/>
  <c r="AD16" i="33"/>
  <c r="AC16" i="33"/>
  <c r="AB16" i="33"/>
  <c r="AA16" i="33"/>
  <c r="Z16" i="33"/>
  <c r="Y16" i="33"/>
  <c r="X16" i="33"/>
  <c r="W16" i="33"/>
  <c r="V16" i="33"/>
  <c r="U16" i="33"/>
  <c r="T16" i="33"/>
  <c r="S16" i="33"/>
  <c r="R16" i="33"/>
  <c r="Q16" i="33"/>
  <c r="P16" i="33"/>
  <c r="O16" i="33"/>
  <c r="N16" i="33"/>
  <c r="M16" i="33"/>
  <c r="L16" i="33"/>
  <c r="K16" i="33"/>
  <c r="J16" i="33"/>
  <c r="I16" i="33"/>
  <c r="H16" i="33"/>
  <c r="G16" i="33"/>
  <c r="F16" i="33"/>
  <c r="E16" i="33"/>
  <c r="D16" i="33"/>
  <c r="C16" i="33"/>
  <c r="B16" i="33"/>
  <c r="AE6" i="33"/>
  <c r="AD6" i="33"/>
  <c r="AC6" i="33"/>
  <c r="AB6" i="33"/>
  <c r="AA6" i="33"/>
  <c r="Z6" i="33"/>
  <c r="Y6" i="33"/>
  <c r="X6" i="33"/>
  <c r="W6" i="33"/>
  <c r="V6" i="33"/>
  <c r="U6" i="33"/>
  <c r="T6" i="33"/>
  <c r="S6" i="33"/>
  <c r="R6" i="33"/>
  <c r="Q6" i="33"/>
  <c r="P6" i="33"/>
  <c r="O6" i="33"/>
  <c r="N6" i="33"/>
  <c r="M6" i="33"/>
  <c r="L6" i="33"/>
  <c r="K6" i="33"/>
  <c r="J6" i="33"/>
  <c r="I6" i="33"/>
  <c r="H6" i="33"/>
  <c r="G6" i="33"/>
  <c r="F6" i="33"/>
  <c r="E6" i="33"/>
  <c r="D6" i="33"/>
  <c r="C6" i="33"/>
  <c r="B6" i="33"/>
  <c r="AC3" i="33"/>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C17" i="32"/>
  <c r="B17" i="32"/>
  <c r="AE16"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C16" i="32"/>
  <c r="B1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B6" i="32"/>
  <c r="AC3" i="32"/>
  <c r="AE17" i="31"/>
  <c r="AD17" i="31"/>
  <c r="AC17" i="31"/>
  <c r="AB17"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E16" i="31"/>
  <c r="AD16" i="31"/>
  <c r="AC16" i="31"/>
  <c r="AB16"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E6" i="31"/>
  <c r="AD6" i="31"/>
  <c r="AC6" i="31"/>
  <c r="AB6" i="31"/>
  <c r="AA6" i="31"/>
  <c r="Z6" i="31"/>
  <c r="Y6" i="31"/>
  <c r="X6" i="31"/>
  <c r="W6" i="31"/>
  <c r="V6" i="31"/>
  <c r="U6" i="31"/>
  <c r="T6" i="31"/>
  <c r="S6" i="31"/>
  <c r="R6" i="31"/>
  <c r="Q6" i="31"/>
  <c r="P6" i="31"/>
  <c r="O6" i="31"/>
  <c r="N6" i="31"/>
  <c r="M6" i="31"/>
  <c r="L6" i="31"/>
  <c r="K6" i="31"/>
  <c r="J6" i="31"/>
  <c r="I6" i="31"/>
  <c r="H6" i="31"/>
  <c r="G6" i="31"/>
  <c r="F6" i="31"/>
  <c r="E6" i="31"/>
  <c r="D6" i="31"/>
  <c r="C6" i="31"/>
  <c r="B6" i="31"/>
  <c r="AC3" i="31"/>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C3" i="30"/>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AC3" i="29"/>
  <c r="AE6" i="26"/>
  <c r="AD6" i="26"/>
  <c r="AC6" i="26"/>
  <c r="AB6" i="26"/>
  <c r="AA6" i="26"/>
  <c r="Z6" i="26"/>
  <c r="Y6" i="26"/>
  <c r="X6" i="26"/>
  <c r="W6" i="26"/>
  <c r="V6" i="26"/>
  <c r="U6" i="26"/>
  <c r="T6" i="26"/>
  <c r="S6" i="26"/>
  <c r="R6" i="26"/>
  <c r="Q6" i="26"/>
  <c r="P6" i="26"/>
  <c r="O6" i="26"/>
  <c r="N6" i="26"/>
  <c r="M6" i="26"/>
  <c r="L6" i="26"/>
  <c r="K6" i="26"/>
  <c r="J6" i="26"/>
  <c r="I6" i="26"/>
  <c r="H6" i="26"/>
  <c r="G6" i="26"/>
  <c r="F6" i="26"/>
  <c r="E6" i="26"/>
  <c r="D6" i="26"/>
  <c r="C6" i="26"/>
  <c r="B6" i="26"/>
  <c r="T11" i="13" s="1"/>
  <c r="AE6" i="25"/>
  <c r="AD6"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M20" i="26"/>
  <c r="L20" i="26"/>
  <c r="K20" i="26"/>
  <c r="J20" i="26"/>
  <c r="I20" i="26"/>
  <c r="H20" i="26"/>
  <c r="G20" i="26"/>
  <c r="F20" i="26"/>
  <c r="E20" i="26"/>
  <c r="D20" i="26"/>
  <c r="M19" i="26"/>
  <c r="L19" i="26"/>
  <c r="K19" i="26"/>
  <c r="J19" i="26"/>
  <c r="I19" i="26"/>
  <c r="H19" i="26"/>
  <c r="G19" i="26"/>
  <c r="F19" i="26"/>
  <c r="E19" i="26"/>
  <c r="D19" i="26"/>
  <c r="M20" i="25"/>
  <c r="L20" i="25"/>
  <c r="K20" i="25"/>
  <c r="J20" i="25"/>
  <c r="I20" i="25"/>
  <c r="H20" i="25"/>
  <c r="G20" i="25"/>
  <c r="F20" i="25"/>
  <c r="E20" i="25"/>
  <c r="D20" i="25"/>
  <c r="M19" i="25"/>
  <c r="L19" i="25"/>
  <c r="K19" i="25"/>
  <c r="J19" i="25"/>
  <c r="I19" i="25"/>
  <c r="H19" i="25"/>
  <c r="G19" i="25"/>
  <c r="F19" i="25"/>
  <c r="E19" i="25"/>
  <c r="D19" i="25"/>
  <c r="AE6" i="24"/>
  <c r="AD6" i="24"/>
  <c r="AC6" i="24"/>
  <c r="AB6" i="24"/>
  <c r="AA6" i="24"/>
  <c r="Z6" i="24"/>
  <c r="Y6" i="24"/>
  <c r="X6" i="24"/>
  <c r="W6" i="24"/>
  <c r="V6" i="24"/>
  <c r="U6" i="24"/>
  <c r="T6" i="24"/>
  <c r="S6" i="24"/>
  <c r="R6" i="24"/>
  <c r="Q6" i="24"/>
  <c r="P6" i="24"/>
  <c r="O6" i="24"/>
  <c r="N6" i="24"/>
  <c r="M6" i="24"/>
  <c r="L6" i="24"/>
  <c r="K6" i="24"/>
  <c r="J6" i="24"/>
  <c r="I6" i="24"/>
  <c r="H6" i="24"/>
  <c r="G6" i="24"/>
  <c r="F6" i="24"/>
  <c r="E6" i="24"/>
  <c r="D6" i="24"/>
  <c r="C6" i="24"/>
  <c r="B6" i="24"/>
  <c r="P10" i="13" s="1"/>
  <c r="AE6" i="20"/>
  <c r="AD6"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H20" i="24"/>
  <c r="G20" i="24"/>
  <c r="F20" i="24"/>
  <c r="E20" i="24"/>
  <c r="D20" i="24"/>
  <c r="H19" i="24"/>
  <c r="G19" i="24"/>
  <c r="F19" i="24"/>
  <c r="E19" i="24"/>
  <c r="D19" i="24"/>
  <c r="M20" i="24"/>
  <c r="L20" i="24"/>
  <c r="K20" i="24"/>
  <c r="J20" i="24"/>
  <c r="I20" i="24"/>
  <c r="M19" i="24"/>
  <c r="L19" i="24"/>
  <c r="K19" i="24"/>
  <c r="J19" i="24"/>
  <c r="I19" i="24"/>
  <c r="M20" i="20"/>
  <c r="L20" i="20"/>
  <c r="K20" i="20"/>
  <c r="J20" i="20"/>
  <c r="I20" i="20"/>
  <c r="H20" i="20"/>
  <c r="G20" i="20"/>
  <c r="F20" i="20"/>
  <c r="E20" i="20"/>
  <c r="D20" i="20"/>
  <c r="J19" i="20"/>
  <c r="I19" i="20"/>
  <c r="H19" i="20"/>
  <c r="G19" i="20"/>
  <c r="F19" i="20"/>
  <c r="E19" i="20"/>
  <c r="D19" i="20"/>
  <c r="AE6" i="23"/>
  <c r="AD6" i="23"/>
  <c r="AC6" i="23"/>
  <c r="AB6" i="23"/>
  <c r="AA6" i="23"/>
  <c r="Z6" i="23"/>
  <c r="Y6" i="23"/>
  <c r="X6" i="23"/>
  <c r="W6" i="23"/>
  <c r="V6" i="23"/>
  <c r="U6" i="23"/>
  <c r="T6" i="23"/>
  <c r="S6" i="23"/>
  <c r="R6" i="23"/>
  <c r="Q6" i="23"/>
  <c r="P6" i="23"/>
  <c r="O6" i="23"/>
  <c r="N6" i="23"/>
  <c r="M6" i="23"/>
  <c r="L6" i="23"/>
  <c r="K6" i="23"/>
  <c r="J6" i="23"/>
  <c r="I6" i="23"/>
  <c r="H6" i="23"/>
  <c r="G6" i="23"/>
  <c r="F6" i="23"/>
  <c r="E6" i="23"/>
  <c r="D6" i="23"/>
  <c r="C6" i="23"/>
  <c r="B6" i="23"/>
  <c r="L17" i="23"/>
  <c r="K17" i="23"/>
  <c r="J17" i="23"/>
  <c r="I17" i="23"/>
  <c r="H17" i="23"/>
  <c r="G17" i="23"/>
  <c r="F17" i="23"/>
  <c r="E17" i="23"/>
  <c r="D17" i="23"/>
  <c r="C17" i="23"/>
  <c r="L16" i="23"/>
  <c r="K16" i="23"/>
  <c r="J16" i="23"/>
  <c r="I16" i="23"/>
  <c r="H16" i="23"/>
  <c r="G16" i="23"/>
  <c r="F16" i="23"/>
  <c r="E16" i="23"/>
  <c r="D16" i="23"/>
  <c r="C16" i="23"/>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L17" i="22"/>
  <c r="K17" i="22"/>
  <c r="J17" i="22"/>
  <c r="I17" i="22"/>
  <c r="H17" i="22"/>
  <c r="G17" i="22"/>
  <c r="F17" i="22"/>
  <c r="E17" i="22"/>
  <c r="D17" i="22"/>
  <c r="C17" i="22"/>
  <c r="L16" i="22"/>
  <c r="K16" i="22"/>
  <c r="J16" i="22"/>
  <c r="I16" i="22"/>
  <c r="H16" i="22"/>
  <c r="G16" i="22"/>
  <c r="F16" i="22"/>
  <c r="E16" i="22"/>
  <c r="D16" i="22"/>
  <c r="C16" i="22"/>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B6" i="21"/>
  <c r="L17" i="21"/>
  <c r="K17" i="21"/>
  <c r="J17" i="21"/>
  <c r="I17" i="21"/>
  <c r="H17" i="21"/>
  <c r="G17" i="21"/>
  <c r="F17" i="21"/>
  <c r="E17" i="21"/>
  <c r="D17" i="21"/>
  <c r="C17" i="21"/>
  <c r="L16" i="21"/>
  <c r="K16" i="21"/>
  <c r="J16" i="21"/>
  <c r="I16" i="21"/>
  <c r="H16" i="21"/>
  <c r="G16" i="21"/>
  <c r="G18" i="21" s="1"/>
  <c r="F16" i="21"/>
  <c r="E16" i="21"/>
  <c r="D16" i="21"/>
  <c r="C16" i="21"/>
  <c r="C18" i="21" s="1"/>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Q17" i="19"/>
  <c r="P17" i="19"/>
  <c r="O17" i="19"/>
  <c r="N17" i="19"/>
  <c r="M17" i="19"/>
  <c r="L17" i="19"/>
  <c r="K17" i="19"/>
  <c r="J17" i="19"/>
  <c r="I17" i="19"/>
  <c r="H17" i="19"/>
  <c r="Q16" i="19"/>
  <c r="P16" i="19"/>
  <c r="O16" i="19"/>
  <c r="N16" i="19"/>
  <c r="N18" i="19" s="1"/>
  <c r="M16" i="19"/>
  <c r="L16" i="19"/>
  <c r="K16" i="19"/>
  <c r="J16" i="19"/>
  <c r="J18" i="19" s="1"/>
  <c r="I16" i="19"/>
  <c r="H16" i="19"/>
  <c r="AE6" i="6"/>
  <c r="AD6" i="6"/>
  <c r="AC6" i="6"/>
  <c r="AB6" i="6"/>
  <c r="AA6" i="6"/>
  <c r="Z6" i="6"/>
  <c r="Y6" i="6"/>
  <c r="X6" i="6"/>
  <c r="W6" i="6"/>
  <c r="V6" i="6"/>
  <c r="U6" i="6"/>
  <c r="T6" i="6"/>
  <c r="S6" i="6"/>
  <c r="R6" i="6"/>
  <c r="Q6" i="6"/>
  <c r="P6" i="6"/>
  <c r="O6" i="6"/>
  <c r="N6" i="6"/>
  <c r="M6" i="6"/>
  <c r="L6" i="6"/>
  <c r="K6" i="6"/>
  <c r="J6" i="6"/>
  <c r="I6" i="6"/>
  <c r="H6" i="6"/>
  <c r="G6" i="6"/>
  <c r="F6" i="6"/>
  <c r="E6" i="6"/>
  <c r="B6" i="6"/>
  <c r="D6" i="6"/>
  <c r="C6" i="6"/>
  <c r="T13" i="6"/>
  <c r="S13" i="6"/>
  <c r="R13" i="6"/>
  <c r="Q13" i="6"/>
  <c r="P13" i="6"/>
  <c r="O13" i="6"/>
  <c r="N13" i="6"/>
  <c r="M13" i="6"/>
  <c r="L13" i="6"/>
  <c r="K13" i="6"/>
  <c r="O18" i="19" l="1"/>
  <c r="H18" i="21"/>
  <c r="F18" i="22"/>
  <c r="D18" i="23"/>
  <c r="L18" i="23"/>
  <c r="D18" i="30"/>
  <c r="H18" i="30"/>
  <c r="L18" i="30"/>
  <c r="P18" i="30"/>
  <c r="T18" i="30"/>
  <c r="X18" i="30"/>
  <c r="AB18" i="30"/>
  <c r="E18" i="31"/>
  <c r="I18" i="31"/>
  <c r="M18" i="31"/>
  <c r="Q18" i="31"/>
  <c r="U18" i="31"/>
  <c r="Y18" i="31"/>
  <c r="AC18" i="31"/>
  <c r="B18" i="32"/>
  <c r="K18" i="13" s="1"/>
  <c r="F18" i="32"/>
  <c r="J18" i="32"/>
  <c r="N18" i="32"/>
  <c r="R18" i="32"/>
  <c r="V18" i="32"/>
  <c r="Z18" i="32"/>
  <c r="AD18" i="32"/>
  <c r="C18" i="33"/>
  <c r="G18" i="33"/>
  <c r="K18" i="33"/>
  <c r="O18" i="33"/>
  <c r="S18" i="33"/>
  <c r="W18" i="33"/>
  <c r="AA18" i="33"/>
  <c r="AE18" i="33"/>
  <c r="E18" i="33"/>
  <c r="K18" i="19"/>
  <c r="D18" i="21"/>
  <c r="L18" i="21"/>
  <c r="J18" i="22"/>
  <c r="H18" i="23"/>
  <c r="E18" i="21"/>
  <c r="I18" i="21"/>
  <c r="C18" i="22"/>
  <c r="G18" i="22"/>
  <c r="K18" i="22"/>
  <c r="E18" i="23"/>
  <c r="I18" i="23"/>
  <c r="E18" i="30"/>
  <c r="I18" i="30"/>
  <c r="M18" i="30"/>
  <c r="Q18" i="30"/>
  <c r="U18" i="30"/>
  <c r="Y18" i="30"/>
  <c r="AC18" i="30"/>
  <c r="B18" i="31"/>
  <c r="I5" i="13" s="1"/>
  <c r="F18" i="31"/>
  <c r="J18" i="31"/>
  <c r="N18" i="31"/>
  <c r="R18" i="31"/>
  <c r="V18" i="31"/>
  <c r="Z18" i="31"/>
  <c r="AD18" i="31"/>
  <c r="C18" i="32"/>
  <c r="G18" i="32"/>
  <c r="K18" i="32"/>
  <c r="O18" i="32"/>
  <c r="S18" i="32"/>
  <c r="W18" i="32"/>
  <c r="AA18" i="32"/>
  <c r="AE18" i="32"/>
  <c r="D18" i="33"/>
  <c r="H18" i="33"/>
  <c r="L18" i="33"/>
  <c r="P18" i="33"/>
  <c r="T18" i="33"/>
  <c r="X18" i="33"/>
  <c r="AB18" i="33"/>
  <c r="E10" i="27"/>
  <c r="E9" i="27"/>
  <c r="E8" i="27"/>
  <c r="E7" i="27"/>
  <c r="N12" i="13"/>
  <c r="R9" i="13"/>
  <c r="S33" i="13"/>
  <c r="P6" i="13"/>
  <c r="C4" i="13"/>
  <c r="P13" i="13"/>
  <c r="T7" i="13"/>
  <c r="R8" i="13"/>
  <c r="S29" i="13"/>
  <c r="P14" i="13"/>
  <c r="P9" i="13"/>
  <c r="R13" i="13"/>
  <c r="S20" i="13"/>
  <c r="S4" i="13"/>
  <c r="N8" i="13"/>
  <c r="N13" i="13"/>
  <c r="N9" i="13"/>
  <c r="E4" i="13"/>
  <c r="S17" i="13"/>
  <c r="T15" i="13"/>
  <c r="T14" i="13"/>
  <c r="O27" i="13"/>
  <c r="U32" i="13"/>
  <c r="E8" i="13"/>
  <c r="E16" i="13"/>
  <c r="E28" i="13"/>
  <c r="O11" i="13"/>
  <c r="O19" i="13"/>
  <c r="Q32" i="13"/>
  <c r="Q28" i="13"/>
  <c r="Q24" i="13"/>
  <c r="Q20" i="13"/>
  <c r="Q16" i="13"/>
  <c r="Q12" i="13"/>
  <c r="Q8" i="13"/>
  <c r="Q4" i="13"/>
  <c r="Q31" i="13"/>
  <c r="Q27" i="13"/>
  <c r="Q23" i="13"/>
  <c r="Q19" i="13"/>
  <c r="Q15" i="13"/>
  <c r="Q11" i="13"/>
  <c r="Q7" i="13"/>
  <c r="Q33" i="13"/>
  <c r="Q29" i="13"/>
  <c r="Q25" i="13"/>
  <c r="Q21" i="13"/>
  <c r="Q17" i="13"/>
  <c r="Q13" i="13"/>
  <c r="Q9" i="13"/>
  <c r="Q5" i="13"/>
  <c r="Q14" i="13"/>
  <c r="Q30" i="13"/>
  <c r="U20" i="13"/>
  <c r="H18" i="19"/>
  <c r="P18" i="19"/>
  <c r="E39" i="27"/>
  <c r="N15" i="13"/>
  <c r="N11" i="13"/>
  <c r="N7" i="13"/>
  <c r="N14" i="13"/>
  <c r="N10" i="13"/>
  <c r="N6" i="13"/>
  <c r="P8" i="13"/>
  <c r="P12" i="13"/>
  <c r="P7" i="13"/>
  <c r="P15" i="13"/>
  <c r="P11" i="13"/>
  <c r="R12" i="13"/>
  <c r="T10" i="13"/>
  <c r="O6" i="13"/>
  <c r="O14" i="13"/>
  <c r="O22" i="13"/>
  <c r="O30" i="13"/>
  <c r="Q18" i="13"/>
  <c r="S21" i="13"/>
  <c r="U8" i="13"/>
  <c r="U24" i="13"/>
  <c r="E24" i="13"/>
  <c r="L18" i="19"/>
  <c r="I18" i="19"/>
  <c r="M18" i="19"/>
  <c r="Q18" i="19"/>
  <c r="O7" i="13"/>
  <c r="O15" i="13"/>
  <c r="O23" i="13"/>
  <c r="Q6" i="13"/>
  <c r="Q22" i="13"/>
  <c r="S32" i="13"/>
  <c r="S9" i="13"/>
  <c r="S25" i="13"/>
  <c r="U33" i="13"/>
  <c r="U12" i="13"/>
  <c r="U28" i="13"/>
  <c r="E12" i="13"/>
  <c r="E20" i="13"/>
  <c r="E32" i="13"/>
  <c r="T6" i="13"/>
  <c r="R15" i="13"/>
  <c r="R11" i="13"/>
  <c r="R7" i="13"/>
  <c r="R14" i="13"/>
  <c r="R10" i="13"/>
  <c r="R6" i="13"/>
  <c r="T13" i="13"/>
  <c r="T9" i="13"/>
  <c r="T12" i="13"/>
  <c r="T8" i="13"/>
  <c r="E7" i="13"/>
  <c r="E11" i="13"/>
  <c r="E15" i="13"/>
  <c r="E19" i="13"/>
  <c r="E23" i="13"/>
  <c r="E27" i="13"/>
  <c r="E31" i="13"/>
  <c r="O33" i="13"/>
  <c r="O29" i="13"/>
  <c r="O25" i="13"/>
  <c r="O21" i="13"/>
  <c r="O17" i="13"/>
  <c r="O13" i="13"/>
  <c r="O9" i="13"/>
  <c r="O5" i="13"/>
  <c r="O32" i="13"/>
  <c r="O28" i="13"/>
  <c r="O24" i="13"/>
  <c r="O20" i="13"/>
  <c r="O16" i="13"/>
  <c r="O12" i="13"/>
  <c r="O8" i="13"/>
  <c r="O4" i="13"/>
  <c r="O10" i="13"/>
  <c r="O18" i="13"/>
  <c r="O26" i="13"/>
  <c r="Q10" i="13"/>
  <c r="Q26" i="13"/>
  <c r="S13" i="13"/>
  <c r="U11" i="13"/>
  <c r="U16" i="13"/>
  <c r="S8" i="13"/>
  <c r="S12" i="13"/>
  <c r="S16" i="13"/>
  <c r="S24" i="13"/>
  <c r="S28" i="13"/>
  <c r="U7" i="13"/>
  <c r="U15" i="13"/>
  <c r="U19" i="13"/>
  <c r="U23" i="13"/>
  <c r="U27" i="13"/>
  <c r="U31" i="13"/>
  <c r="F18" i="21"/>
  <c r="J18" i="21"/>
  <c r="D18" i="22"/>
  <c r="H18" i="22"/>
  <c r="L18" i="22"/>
  <c r="F18" i="23"/>
  <c r="J18" i="23"/>
  <c r="E5" i="13"/>
  <c r="E9" i="13"/>
  <c r="E13" i="13"/>
  <c r="E17" i="13"/>
  <c r="E21" i="13"/>
  <c r="E25" i="13"/>
  <c r="E29" i="13"/>
  <c r="E33" i="13"/>
  <c r="B18" i="30"/>
  <c r="G12" i="13" s="1"/>
  <c r="F18" i="30"/>
  <c r="J18" i="30"/>
  <c r="N18" i="30"/>
  <c r="R18" i="30"/>
  <c r="V18" i="30"/>
  <c r="Z18" i="30"/>
  <c r="AD18" i="30"/>
  <c r="C18" i="31"/>
  <c r="G18" i="31"/>
  <c r="K18" i="31"/>
  <c r="O18" i="31"/>
  <c r="S18" i="31"/>
  <c r="W18" i="31"/>
  <c r="AA18" i="31"/>
  <c r="AE18" i="31"/>
  <c r="E67" i="27"/>
  <c r="D18" i="32"/>
  <c r="H18" i="32"/>
  <c r="L18" i="32"/>
  <c r="P18" i="32"/>
  <c r="T18" i="32"/>
  <c r="X18" i="32"/>
  <c r="AB18" i="32"/>
  <c r="I18" i="33"/>
  <c r="M18" i="33"/>
  <c r="Q18" i="33"/>
  <c r="U18" i="33"/>
  <c r="Y18" i="33"/>
  <c r="AC18" i="33"/>
  <c r="E123" i="27"/>
  <c r="S6" i="13"/>
  <c r="S10" i="13"/>
  <c r="S14" i="13"/>
  <c r="S18" i="13"/>
  <c r="S22" i="13"/>
  <c r="S26" i="13"/>
  <c r="S30" i="13"/>
  <c r="U5" i="13"/>
  <c r="U9" i="13"/>
  <c r="U13" i="13"/>
  <c r="U17" i="13"/>
  <c r="U21" i="13"/>
  <c r="U25" i="13"/>
  <c r="U29" i="13"/>
  <c r="K18" i="21"/>
  <c r="E18" i="22"/>
  <c r="I18" i="22"/>
  <c r="C18" i="23"/>
  <c r="G18" i="23"/>
  <c r="K18" i="23"/>
  <c r="E6" i="13"/>
  <c r="E10" i="13"/>
  <c r="E14" i="13"/>
  <c r="E18" i="13"/>
  <c r="E22" i="13"/>
  <c r="E26" i="13"/>
  <c r="E30" i="13"/>
  <c r="C18" i="30"/>
  <c r="G18" i="30"/>
  <c r="K18" i="30"/>
  <c r="O18" i="30"/>
  <c r="G17" i="13" s="1"/>
  <c r="S18" i="30"/>
  <c r="W18" i="30"/>
  <c r="AA18" i="30"/>
  <c r="AE18" i="30"/>
  <c r="D18" i="31"/>
  <c r="H18" i="31"/>
  <c r="L18" i="31"/>
  <c r="P18" i="31"/>
  <c r="T18" i="31"/>
  <c r="X18" i="31"/>
  <c r="AB18" i="31"/>
  <c r="E18" i="32"/>
  <c r="I18" i="32"/>
  <c r="M18" i="32"/>
  <c r="Q18" i="32"/>
  <c r="U18" i="32"/>
  <c r="Y18" i="32"/>
  <c r="AC18" i="32"/>
  <c r="B18" i="33"/>
  <c r="M4" i="13" s="1"/>
  <c r="F18" i="33"/>
  <c r="J18" i="33"/>
  <c r="N18" i="33"/>
  <c r="R18" i="33"/>
  <c r="V18" i="33"/>
  <c r="Z18" i="33"/>
  <c r="AD18" i="33"/>
  <c r="S7" i="13"/>
  <c r="S11" i="13"/>
  <c r="S15" i="13"/>
  <c r="S19" i="13"/>
  <c r="S23" i="13"/>
  <c r="S27" i="13"/>
  <c r="S31" i="13"/>
  <c r="E136" i="27"/>
  <c r="U6" i="13"/>
  <c r="U10" i="13"/>
  <c r="U14" i="13"/>
  <c r="U18" i="13"/>
  <c r="U22" i="13"/>
  <c r="U26" i="13"/>
  <c r="U30" i="13"/>
  <c r="K10" i="13"/>
  <c r="K14" i="13"/>
  <c r="K26" i="13"/>
  <c r="K30" i="13"/>
  <c r="I13" i="13"/>
  <c r="I17" i="13"/>
  <c r="I29" i="13"/>
  <c r="I33" i="13"/>
  <c r="M30" i="13"/>
  <c r="K9" i="13"/>
  <c r="K13" i="13"/>
  <c r="K25" i="13"/>
  <c r="K29" i="13"/>
  <c r="I8" i="13"/>
  <c r="I12" i="13"/>
  <c r="I24" i="13"/>
  <c r="I28" i="13"/>
  <c r="G11" i="13"/>
  <c r="G27" i="13"/>
  <c r="E80" i="27"/>
  <c r="E23" i="27"/>
  <c r="G5" i="13"/>
  <c r="I14" i="13"/>
  <c r="I18" i="13"/>
  <c r="I30" i="13"/>
  <c r="K7" i="13"/>
  <c r="K19" i="13"/>
  <c r="K23" i="13"/>
  <c r="M8" i="13"/>
  <c r="M24" i="13"/>
  <c r="I15" i="13"/>
  <c r="I19" i="13"/>
  <c r="I31" i="13"/>
  <c r="K4" i="13"/>
  <c r="K16" i="13"/>
  <c r="K20" i="13"/>
  <c r="K32" i="13"/>
  <c r="M13" i="13"/>
  <c r="G21" i="13"/>
  <c r="G29" i="13"/>
  <c r="E50" i="27"/>
  <c r="G33" i="13"/>
  <c r="E99" i="27"/>
  <c r="E36" i="27"/>
  <c r="G10" i="13"/>
  <c r="G14" i="13"/>
  <c r="G26" i="13"/>
  <c r="G30" i="13"/>
  <c r="E94" i="27"/>
  <c r="E106" i="27"/>
  <c r="G8" i="13"/>
  <c r="E137" i="27"/>
  <c r="G90" i="27"/>
  <c r="E24" i="27"/>
  <c r="E81" i="27"/>
  <c r="E95" i="27"/>
  <c r="E51" i="27"/>
  <c r="E107" i="27"/>
  <c r="G132" i="27"/>
  <c r="G20" i="27"/>
  <c r="E25" i="27"/>
  <c r="E38" i="27"/>
  <c r="E52" i="27"/>
  <c r="E65" i="27"/>
  <c r="E78" i="27"/>
  <c r="E92" i="27"/>
  <c r="E108" i="27"/>
  <c r="E121" i="27"/>
  <c r="E134" i="27"/>
  <c r="E64" i="27"/>
  <c r="E22" i="27"/>
  <c r="G48" i="27"/>
  <c r="E53" i="27"/>
  <c r="E66" i="27"/>
  <c r="E79" i="27"/>
  <c r="E93" i="27"/>
  <c r="G104" i="27"/>
  <c r="E109" i="27"/>
  <c r="E122" i="27"/>
  <c r="E135" i="27"/>
  <c r="E37" i="27"/>
  <c r="E120" i="27"/>
  <c r="G118" i="27"/>
  <c r="B13" i="6"/>
  <c r="D4" i="13" s="1"/>
  <c r="G22" i="13" l="1"/>
  <c r="G25" i="13"/>
  <c r="K28" i="13"/>
  <c r="I27" i="13"/>
  <c r="I11" i="13"/>
  <c r="K15" i="13"/>
  <c r="G7" i="13"/>
  <c r="I4" i="13"/>
  <c r="I34" i="13" s="1"/>
  <c r="I9" i="13"/>
  <c r="K6" i="13"/>
  <c r="G16" i="13"/>
  <c r="G6" i="13"/>
  <c r="G13" i="13"/>
  <c r="K12" i="13"/>
  <c r="K31" i="13"/>
  <c r="I26" i="13"/>
  <c r="I10" i="13"/>
  <c r="G23" i="13"/>
  <c r="I20" i="13"/>
  <c r="K21" i="13"/>
  <c r="I25" i="13"/>
  <c r="K22" i="13"/>
  <c r="G18" i="13"/>
  <c r="M29" i="13"/>
  <c r="K24" i="13"/>
  <c r="K8" i="13"/>
  <c r="I23" i="13"/>
  <c r="I7" i="13"/>
  <c r="K27" i="13"/>
  <c r="K11" i="13"/>
  <c r="I22" i="13"/>
  <c r="I6" i="13"/>
  <c r="G19" i="13"/>
  <c r="I32" i="13"/>
  <c r="I16" i="13"/>
  <c r="K33" i="13"/>
  <c r="K17" i="13"/>
  <c r="M14" i="13"/>
  <c r="I21" i="13"/>
  <c r="M23" i="13"/>
  <c r="G24" i="13"/>
  <c r="G9" i="13"/>
  <c r="G31" i="13"/>
  <c r="G15" i="13"/>
  <c r="G32" i="13"/>
  <c r="D19" i="13"/>
  <c r="D18" i="13"/>
  <c r="D16" i="13"/>
  <c r="G76" i="27"/>
  <c r="M25" i="13"/>
  <c r="M9" i="13"/>
  <c r="M20" i="13"/>
  <c r="M26" i="13"/>
  <c r="M10" i="13"/>
  <c r="M7" i="13"/>
  <c r="M15" i="13"/>
  <c r="D15" i="13"/>
  <c r="D14" i="13"/>
  <c r="D21" i="13"/>
  <c r="M21" i="13"/>
  <c r="M5" i="13"/>
  <c r="M32" i="13"/>
  <c r="M16" i="13"/>
  <c r="M22" i="13"/>
  <c r="M6" i="13"/>
  <c r="M31" i="13"/>
  <c r="D13" i="13"/>
  <c r="M33" i="13"/>
  <c r="M17" i="13"/>
  <c r="M28" i="13"/>
  <c r="M12" i="13"/>
  <c r="M18" i="13"/>
  <c r="M27" i="13"/>
  <c r="M19" i="13"/>
  <c r="M11" i="13"/>
  <c r="G28" i="13"/>
  <c r="G20" i="13"/>
  <c r="D22" i="13"/>
  <c r="D17" i="13"/>
  <c r="D20" i="13"/>
  <c r="Q34" i="13"/>
  <c r="E34" i="13"/>
  <c r="S34" i="13"/>
  <c r="U34" i="13"/>
  <c r="O34" i="13"/>
  <c r="C34" i="13"/>
  <c r="G62" i="27"/>
  <c r="K5" i="13"/>
  <c r="K34" i="13" s="1"/>
  <c r="G34" i="27"/>
  <c r="G4" i="13"/>
  <c r="B16" i="19"/>
  <c r="C16" i="19"/>
  <c r="G34" i="13" l="1"/>
  <c r="M34" i="13"/>
  <c r="E18" i="27"/>
  <c r="E17" i="27"/>
  <c r="E16" i="27"/>
  <c r="E15" i="27"/>
  <c r="E45" i="27"/>
  <c r="E44" i="27"/>
  <c r="E43" i="27"/>
  <c r="E46" i="27"/>
  <c r="E87" i="27"/>
  <c r="E86" i="27"/>
  <c r="E85" i="27"/>
  <c r="E88" i="27"/>
  <c r="E115" i="27"/>
  <c r="E114" i="27"/>
  <c r="E113" i="27"/>
  <c r="E116" i="27"/>
  <c r="E31" i="27"/>
  <c r="E30" i="27"/>
  <c r="E29" i="27"/>
  <c r="E32" i="27"/>
  <c r="E73" i="27"/>
  <c r="E72" i="27"/>
  <c r="E71" i="27"/>
  <c r="E74" i="27"/>
  <c r="E129" i="27"/>
  <c r="E128" i="27"/>
  <c r="E127" i="27"/>
  <c r="E130" i="27"/>
  <c r="E59" i="27"/>
  <c r="E58" i="27"/>
  <c r="E57" i="27"/>
  <c r="E60" i="27"/>
  <c r="E101" i="27"/>
  <c r="E100" i="27"/>
  <c r="E102" i="27"/>
  <c r="C13" i="6"/>
  <c r="D5" i="13" s="1"/>
  <c r="D13" i="6"/>
  <c r="D6" i="13" s="1"/>
  <c r="E13" i="6"/>
  <c r="D7" i="13" s="1"/>
  <c r="F13" i="6"/>
  <c r="D8" i="13" s="1"/>
  <c r="G13" i="6"/>
  <c r="D9" i="13" s="1"/>
  <c r="H13" i="6"/>
  <c r="D10" i="13" s="1"/>
  <c r="I13" i="6"/>
  <c r="D11" i="13" s="1"/>
  <c r="J13" i="6"/>
  <c r="D12" i="13" s="1"/>
  <c r="U13" i="6"/>
  <c r="D23" i="13" s="1"/>
  <c r="V13" i="6"/>
  <c r="D24" i="13" s="1"/>
  <c r="W13" i="6"/>
  <c r="D25" i="13" s="1"/>
  <c r="X13" i="6"/>
  <c r="D26" i="13" s="1"/>
  <c r="Y13" i="6"/>
  <c r="D27" i="13" s="1"/>
  <c r="Z13" i="6"/>
  <c r="D28" i="13" s="1"/>
  <c r="AA13" i="6"/>
  <c r="D29" i="13" s="1"/>
  <c r="AB13" i="6"/>
  <c r="D30" i="13" s="1"/>
  <c r="AC13" i="6"/>
  <c r="D31" i="13" s="1"/>
  <c r="AD13" i="6"/>
  <c r="D32" i="13" s="1"/>
  <c r="AE13" i="6"/>
  <c r="D33" i="13" s="1"/>
  <c r="G13" i="27" l="1"/>
  <c r="T33" i="13"/>
  <c r="T32" i="13"/>
  <c r="T31" i="13"/>
  <c r="T30" i="13"/>
  <c r="T29" i="13"/>
  <c r="T28" i="13"/>
  <c r="T27" i="13"/>
  <c r="T26" i="13"/>
  <c r="T25" i="13"/>
  <c r="T24" i="13"/>
  <c r="T23" i="13"/>
  <c r="T22" i="13"/>
  <c r="T21" i="13"/>
  <c r="T20" i="13"/>
  <c r="T19" i="13"/>
  <c r="T18" i="13"/>
  <c r="T17" i="13"/>
  <c r="T16" i="13"/>
  <c r="T5" i="13"/>
  <c r="AE20" i="26"/>
  <c r="AD20" i="26"/>
  <c r="AC20" i="26"/>
  <c r="AB20" i="26"/>
  <c r="AA20" i="26"/>
  <c r="Z20" i="26"/>
  <c r="Y20" i="26"/>
  <c r="X20" i="26"/>
  <c r="W20" i="26"/>
  <c r="V20" i="26"/>
  <c r="U20" i="26"/>
  <c r="T20" i="26"/>
  <c r="S20" i="26"/>
  <c r="R20" i="26"/>
  <c r="Q20" i="26"/>
  <c r="P20" i="26"/>
  <c r="O20" i="26"/>
  <c r="N20" i="26"/>
  <c r="C20" i="26"/>
  <c r="B20" i="26"/>
  <c r="AE19" i="26"/>
  <c r="AD19" i="26"/>
  <c r="AC19" i="26"/>
  <c r="AB19" i="26"/>
  <c r="AA19" i="26"/>
  <c r="Z19" i="26"/>
  <c r="Y19" i="26"/>
  <c r="X19" i="26"/>
  <c r="W19" i="26"/>
  <c r="V19" i="26"/>
  <c r="U19" i="26"/>
  <c r="T19" i="26"/>
  <c r="S19" i="26"/>
  <c r="R19" i="26"/>
  <c r="Q19" i="26"/>
  <c r="P19" i="26"/>
  <c r="O19" i="26"/>
  <c r="N19" i="26"/>
  <c r="C19" i="26"/>
  <c r="B19" i="26"/>
  <c r="AC3" i="26"/>
  <c r="R33" i="13"/>
  <c r="R32" i="13"/>
  <c r="R31" i="13"/>
  <c r="R30" i="13"/>
  <c r="R29" i="13"/>
  <c r="R28" i="13"/>
  <c r="R27" i="13"/>
  <c r="R26" i="13"/>
  <c r="R25" i="13"/>
  <c r="R24" i="13"/>
  <c r="R23" i="13"/>
  <c r="R22" i="13"/>
  <c r="R21" i="13"/>
  <c r="R20" i="13"/>
  <c r="R19" i="13"/>
  <c r="R18" i="13"/>
  <c r="R17" i="13"/>
  <c r="R16" i="13"/>
  <c r="R5" i="13"/>
  <c r="R4" i="13"/>
  <c r="AE20" i="25"/>
  <c r="AD20" i="25"/>
  <c r="AC20" i="25"/>
  <c r="AB20" i="25"/>
  <c r="AA20" i="25"/>
  <c r="Z20" i="25"/>
  <c r="Y20" i="25"/>
  <c r="X20" i="25"/>
  <c r="W20" i="25"/>
  <c r="V20" i="25"/>
  <c r="U20" i="25"/>
  <c r="T20" i="25"/>
  <c r="S20" i="25"/>
  <c r="R20" i="25"/>
  <c r="Q20" i="25"/>
  <c r="P20" i="25"/>
  <c r="O20" i="25"/>
  <c r="N20" i="25"/>
  <c r="C20" i="25"/>
  <c r="B20" i="25"/>
  <c r="AE19" i="25"/>
  <c r="AD19" i="25"/>
  <c r="AC19" i="25"/>
  <c r="AB19" i="25"/>
  <c r="AA19" i="25"/>
  <c r="Z19" i="25"/>
  <c r="Y19" i="25"/>
  <c r="X19" i="25"/>
  <c r="W19" i="25"/>
  <c r="V19" i="25"/>
  <c r="U19" i="25"/>
  <c r="T19" i="25"/>
  <c r="S19" i="25"/>
  <c r="R19" i="25"/>
  <c r="Q19" i="25"/>
  <c r="P19" i="25"/>
  <c r="O19" i="25"/>
  <c r="N19" i="25"/>
  <c r="C19" i="25"/>
  <c r="B19" i="25"/>
  <c r="AC3" i="25"/>
  <c r="P33" i="13"/>
  <c r="P32" i="13"/>
  <c r="P31" i="13"/>
  <c r="P30" i="13"/>
  <c r="P29" i="13"/>
  <c r="P28" i="13"/>
  <c r="P27" i="13"/>
  <c r="P26" i="13"/>
  <c r="P25" i="13"/>
  <c r="P24" i="13"/>
  <c r="P23" i="13"/>
  <c r="P22" i="13"/>
  <c r="P21" i="13"/>
  <c r="P20" i="13"/>
  <c r="P19" i="13"/>
  <c r="P18" i="13"/>
  <c r="P17" i="13"/>
  <c r="P16" i="13"/>
  <c r="P5" i="13"/>
  <c r="P4" i="13"/>
  <c r="AE20" i="24"/>
  <c r="AD20" i="24"/>
  <c r="AC20" i="24"/>
  <c r="AB20" i="24"/>
  <c r="AA20" i="24"/>
  <c r="Z20" i="24"/>
  <c r="Y20" i="24"/>
  <c r="X20" i="24"/>
  <c r="W20" i="24"/>
  <c r="V20" i="24"/>
  <c r="U20" i="24"/>
  <c r="T20" i="24"/>
  <c r="S20" i="24"/>
  <c r="R20" i="24"/>
  <c r="Q20" i="24"/>
  <c r="P20" i="24"/>
  <c r="O20" i="24"/>
  <c r="N20" i="24"/>
  <c r="C20" i="24"/>
  <c r="B20" i="24"/>
  <c r="AE19" i="24"/>
  <c r="AD19" i="24"/>
  <c r="AC19" i="24"/>
  <c r="AB19" i="24"/>
  <c r="AA19" i="24"/>
  <c r="Z19" i="24"/>
  <c r="Y19" i="24"/>
  <c r="X19" i="24"/>
  <c r="W19" i="24"/>
  <c r="V19" i="24"/>
  <c r="U19" i="24"/>
  <c r="T19" i="24"/>
  <c r="S19" i="24"/>
  <c r="R19" i="24"/>
  <c r="Q19" i="24"/>
  <c r="P19" i="24"/>
  <c r="O19" i="24"/>
  <c r="N19" i="24"/>
  <c r="C19" i="24"/>
  <c r="B19" i="24"/>
  <c r="AC3" i="24"/>
  <c r="N5" i="13"/>
  <c r="N16" i="13"/>
  <c r="N17" i="13"/>
  <c r="N18" i="13"/>
  <c r="N19" i="13"/>
  <c r="N20" i="13"/>
  <c r="N21" i="13"/>
  <c r="N22" i="13"/>
  <c r="N23" i="13"/>
  <c r="N24" i="13"/>
  <c r="N25" i="13"/>
  <c r="N26" i="13"/>
  <c r="N27" i="13"/>
  <c r="N28" i="13"/>
  <c r="N29" i="13"/>
  <c r="N30" i="13"/>
  <c r="N31" i="13"/>
  <c r="N32" i="13"/>
  <c r="N33" i="13"/>
  <c r="C20" i="20"/>
  <c r="N20" i="20"/>
  <c r="O20" i="20"/>
  <c r="P20" i="20"/>
  <c r="Q20" i="20"/>
  <c r="R20" i="20"/>
  <c r="S20" i="20"/>
  <c r="T20" i="20"/>
  <c r="U20" i="20"/>
  <c r="V20" i="20"/>
  <c r="W20" i="20"/>
  <c r="X20" i="20"/>
  <c r="Y20" i="20"/>
  <c r="Z20" i="20"/>
  <c r="AA20" i="20"/>
  <c r="AB20" i="20"/>
  <c r="AC20" i="20"/>
  <c r="AD20" i="20"/>
  <c r="AE20" i="20"/>
  <c r="C19" i="20"/>
  <c r="B20" i="20"/>
  <c r="B19" i="20"/>
  <c r="AE17" i="23"/>
  <c r="AD17" i="23"/>
  <c r="AC17" i="23"/>
  <c r="AB17" i="23"/>
  <c r="AA17" i="23"/>
  <c r="Z17" i="23"/>
  <c r="Y17" i="23"/>
  <c r="X17" i="23"/>
  <c r="W17" i="23"/>
  <c r="V17" i="23"/>
  <c r="U17" i="23"/>
  <c r="T17" i="23"/>
  <c r="S17" i="23"/>
  <c r="R17" i="23"/>
  <c r="Q17" i="23"/>
  <c r="P17" i="23"/>
  <c r="O17" i="23"/>
  <c r="N17" i="23"/>
  <c r="M17" i="23"/>
  <c r="B17" i="23"/>
  <c r="AE16" i="23"/>
  <c r="AD16" i="23"/>
  <c r="AC16" i="23"/>
  <c r="AB16" i="23"/>
  <c r="AA16" i="23"/>
  <c r="Z16" i="23"/>
  <c r="Y16" i="23"/>
  <c r="X16" i="23"/>
  <c r="W16" i="23"/>
  <c r="V16" i="23"/>
  <c r="U16" i="23"/>
  <c r="T16" i="23"/>
  <c r="S16" i="23"/>
  <c r="R16" i="23"/>
  <c r="Q16" i="23"/>
  <c r="P16" i="23"/>
  <c r="O16" i="23"/>
  <c r="N16" i="23"/>
  <c r="M16" i="23"/>
  <c r="B16" i="23"/>
  <c r="AC3" i="23"/>
  <c r="AE17" i="22"/>
  <c r="AD17" i="22"/>
  <c r="AC17" i="22"/>
  <c r="AB17" i="22"/>
  <c r="AA17" i="22"/>
  <c r="Z17" i="22"/>
  <c r="Y17" i="22"/>
  <c r="X17" i="22"/>
  <c r="W17" i="22"/>
  <c r="V17" i="22"/>
  <c r="U17" i="22"/>
  <c r="T17" i="22"/>
  <c r="S17" i="22"/>
  <c r="R17" i="22"/>
  <c r="Q17" i="22"/>
  <c r="P17" i="22"/>
  <c r="O17" i="22"/>
  <c r="N17" i="22"/>
  <c r="M17" i="22"/>
  <c r="B17" i="22"/>
  <c r="AE16" i="22"/>
  <c r="AD16" i="22"/>
  <c r="AC16" i="22"/>
  <c r="AB16" i="22"/>
  <c r="AA16" i="22"/>
  <c r="Z16" i="22"/>
  <c r="Y16" i="22"/>
  <c r="X16" i="22"/>
  <c r="W16" i="22"/>
  <c r="V16" i="22"/>
  <c r="U16" i="22"/>
  <c r="T16" i="22"/>
  <c r="S16" i="22"/>
  <c r="R16" i="22"/>
  <c r="Q16" i="22"/>
  <c r="P16" i="22"/>
  <c r="O16" i="22"/>
  <c r="N16" i="22"/>
  <c r="M16" i="22"/>
  <c r="B16" i="22"/>
  <c r="AC3" i="22"/>
  <c r="AE17" i="21"/>
  <c r="AD17" i="21"/>
  <c r="AC17" i="21"/>
  <c r="AB17" i="21"/>
  <c r="AA17" i="21"/>
  <c r="Z17" i="21"/>
  <c r="Y17" i="21"/>
  <c r="X17" i="21"/>
  <c r="W17" i="21"/>
  <c r="V17" i="21"/>
  <c r="U17" i="21"/>
  <c r="T17" i="21"/>
  <c r="S17" i="21"/>
  <c r="R17" i="21"/>
  <c r="Q17" i="21"/>
  <c r="P17" i="21"/>
  <c r="O17" i="21"/>
  <c r="N17" i="21"/>
  <c r="M17" i="21"/>
  <c r="B17" i="21"/>
  <c r="AE16" i="21"/>
  <c r="AD16" i="21"/>
  <c r="AC16" i="21"/>
  <c r="AB16" i="21"/>
  <c r="AA16" i="21"/>
  <c r="Z16" i="21"/>
  <c r="Y16" i="21"/>
  <c r="X16" i="21"/>
  <c r="W16" i="21"/>
  <c r="V16" i="21"/>
  <c r="U16" i="21"/>
  <c r="T16" i="21"/>
  <c r="S16" i="21"/>
  <c r="R16" i="21"/>
  <c r="Q16" i="21"/>
  <c r="P16" i="21"/>
  <c r="O16" i="21"/>
  <c r="N16" i="21"/>
  <c r="M16" i="21"/>
  <c r="B16" i="21"/>
  <c r="AC3" i="21"/>
  <c r="C17" i="19"/>
  <c r="D17" i="19"/>
  <c r="E17" i="19"/>
  <c r="F17" i="19"/>
  <c r="G17" i="19"/>
  <c r="R17" i="19"/>
  <c r="S17" i="19"/>
  <c r="T17" i="19"/>
  <c r="U17" i="19"/>
  <c r="V17" i="19"/>
  <c r="W17" i="19"/>
  <c r="X17" i="19"/>
  <c r="Y17" i="19"/>
  <c r="Z17" i="19"/>
  <c r="AA17" i="19"/>
  <c r="AB17" i="19"/>
  <c r="AC17" i="19"/>
  <c r="AD17" i="19"/>
  <c r="AE17" i="19"/>
  <c r="D16" i="19"/>
  <c r="D18" i="19" s="1"/>
  <c r="E16" i="19"/>
  <c r="E18" i="19" s="1"/>
  <c r="F16" i="19"/>
  <c r="G16" i="19"/>
  <c r="R16" i="19"/>
  <c r="R18" i="19" s="1"/>
  <c r="S16" i="19"/>
  <c r="S18" i="19" s="1"/>
  <c r="T16" i="19"/>
  <c r="U16" i="19"/>
  <c r="V16" i="19"/>
  <c r="V18" i="19" s="1"/>
  <c r="W16" i="19"/>
  <c r="X16" i="19"/>
  <c r="Y16" i="19"/>
  <c r="Z16" i="19"/>
  <c r="Z18" i="19" s="1"/>
  <c r="AA16" i="19"/>
  <c r="AB16" i="19"/>
  <c r="AC16" i="19"/>
  <c r="AD16" i="19"/>
  <c r="AD18" i="19" s="1"/>
  <c r="AE16" i="19"/>
  <c r="C18" i="19" l="1"/>
  <c r="AE18" i="19"/>
  <c r="AA18" i="19"/>
  <c r="W18" i="19"/>
  <c r="R18" i="21"/>
  <c r="AD18" i="21"/>
  <c r="M18" i="22"/>
  <c r="AC18" i="22"/>
  <c r="J31" i="13" s="1"/>
  <c r="O18" i="23"/>
  <c r="W18" i="23"/>
  <c r="O18" i="21"/>
  <c r="S18" i="21"/>
  <c r="H21" i="13" s="1"/>
  <c r="W18" i="21"/>
  <c r="AA18" i="21"/>
  <c r="AE18" i="21"/>
  <c r="N18" i="22"/>
  <c r="J16" i="13" s="1"/>
  <c r="R18" i="22"/>
  <c r="V18" i="22"/>
  <c r="Z18" i="22"/>
  <c r="AD18" i="22"/>
  <c r="J32" i="13" s="1"/>
  <c r="B18" i="23"/>
  <c r="P18" i="23"/>
  <c r="L18" i="13" s="1"/>
  <c r="T18" i="23"/>
  <c r="L22" i="13" s="1"/>
  <c r="X18" i="23"/>
  <c r="L26" i="13" s="1"/>
  <c r="AB18" i="23"/>
  <c r="L30" i="13" s="1"/>
  <c r="V18" i="21"/>
  <c r="U18" i="22"/>
  <c r="AA18" i="23"/>
  <c r="L29" i="13" s="1"/>
  <c r="AC18" i="19"/>
  <c r="G18" i="19"/>
  <c r="P18" i="21"/>
  <c r="X18" i="21"/>
  <c r="H26" i="13" s="1"/>
  <c r="O18" i="22"/>
  <c r="AA18" i="22"/>
  <c r="M18" i="23"/>
  <c r="L15" i="13" s="1"/>
  <c r="Y18" i="23"/>
  <c r="L27" i="13" s="1"/>
  <c r="N18" i="21"/>
  <c r="Z18" i="21"/>
  <c r="Q18" i="22"/>
  <c r="Y18" i="22"/>
  <c r="J27" i="13" s="1"/>
  <c r="S18" i="23"/>
  <c r="L21" i="13" s="1"/>
  <c r="AE18" i="23"/>
  <c r="L33" i="13" s="1"/>
  <c r="Y18" i="19"/>
  <c r="U18" i="19"/>
  <c r="B18" i="21"/>
  <c r="T18" i="21"/>
  <c r="AB18" i="21"/>
  <c r="H30" i="13" s="1"/>
  <c r="S18" i="22"/>
  <c r="J21" i="13" s="1"/>
  <c r="W18" i="22"/>
  <c r="AE18" i="22"/>
  <c r="Q18" i="23"/>
  <c r="L19" i="13" s="1"/>
  <c r="U18" i="23"/>
  <c r="L23" i="13" s="1"/>
  <c r="AC18" i="23"/>
  <c r="L31" i="13" s="1"/>
  <c r="AB18" i="19"/>
  <c r="X18" i="19"/>
  <c r="T18" i="19"/>
  <c r="F18" i="19"/>
  <c r="M18" i="21"/>
  <c r="H15" i="13" s="1"/>
  <c r="Q18" i="21"/>
  <c r="H19" i="13" s="1"/>
  <c r="U18" i="21"/>
  <c r="H23" i="13" s="1"/>
  <c r="Y18" i="21"/>
  <c r="H27" i="13" s="1"/>
  <c r="AC18" i="21"/>
  <c r="H31" i="13" s="1"/>
  <c r="B18" i="22"/>
  <c r="P18" i="22"/>
  <c r="J18" i="13" s="1"/>
  <c r="T18" i="22"/>
  <c r="X18" i="22"/>
  <c r="AB18" i="22"/>
  <c r="J30" i="13" s="1"/>
  <c r="N18" i="23"/>
  <c r="L16" i="13" s="1"/>
  <c r="R18" i="23"/>
  <c r="L20" i="13" s="1"/>
  <c r="V18" i="23"/>
  <c r="L24" i="13" s="1"/>
  <c r="Z18" i="23"/>
  <c r="L28" i="13" s="1"/>
  <c r="AD18" i="23"/>
  <c r="L32" i="13" s="1"/>
  <c r="G125" i="27"/>
  <c r="T4" i="13"/>
  <c r="T34" i="13" s="1"/>
  <c r="R34" i="13"/>
  <c r="P34" i="13"/>
  <c r="G83" i="27"/>
  <c r="N4" i="13"/>
  <c r="N34" i="13" s="1"/>
  <c r="D34" i="13"/>
  <c r="G111" i="27"/>
  <c r="G97" i="27"/>
  <c r="G69" i="27"/>
  <c r="G41" i="27"/>
  <c r="B17" i="19"/>
  <c r="B18" i="19" s="1"/>
  <c r="F32" i="13" s="1"/>
  <c r="H22" i="13" l="1"/>
  <c r="J4" i="13"/>
  <c r="J6" i="13"/>
  <c r="J13" i="13"/>
  <c r="J5" i="13"/>
  <c r="J14" i="13"/>
  <c r="J7" i="13"/>
  <c r="J8" i="13"/>
  <c r="J9" i="13"/>
  <c r="J12" i="13"/>
  <c r="J11" i="13"/>
  <c r="J10" i="13"/>
  <c r="G55" i="27"/>
  <c r="J19" i="13"/>
  <c r="H18" i="13"/>
  <c r="J23" i="13"/>
  <c r="J28" i="13"/>
  <c r="H33" i="13"/>
  <c r="H17" i="13"/>
  <c r="J15" i="13"/>
  <c r="J26" i="13"/>
  <c r="J33" i="13"/>
  <c r="H28" i="13"/>
  <c r="J29" i="13"/>
  <c r="H24" i="13"/>
  <c r="J24" i="13"/>
  <c r="H29" i="13"/>
  <c r="L25" i="13"/>
  <c r="H32" i="13"/>
  <c r="V32" i="13" s="1"/>
  <c r="J22" i="13"/>
  <c r="J25" i="13"/>
  <c r="H4" i="13"/>
  <c r="H9" i="13"/>
  <c r="H14" i="13"/>
  <c r="H11" i="13"/>
  <c r="H10" i="13"/>
  <c r="H7" i="13"/>
  <c r="H5" i="13"/>
  <c r="H6" i="13"/>
  <c r="H13" i="13"/>
  <c r="H12" i="13"/>
  <c r="H8" i="13"/>
  <c r="H16" i="13"/>
  <c r="J17" i="13"/>
  <c r="L4" i="13"/>
  <c r="L12" i="13"/>
  <c r="L7" i="13"/>
  <c r="L5" i="13"/>
  <c r="L10" i="13"/>
  <c r="L6" i="13"/>
  <c r="L11" i="13"/>
  <c r="L13" i="13"/>
  <c r="L14" i="13"/>
  <c r="L8" i="13"/>
  <c r="L9" i="13"/>
  <c r="J20" i="13"/>
  <c r="H25" i="13"/>
  <c r="L17" i="13"/>
  <c r="H20" i="13"/>
  <c r="F27" i="13"/>
  <c r="V27" i="13" s="1"/>
  <c r="F31" i="13"/>
  <c r="V31" i="13" s="1"/>
  <c r="F21" i="13"/>
  <c r="F26" i="13"/>
  <c r="F29" i="13"/>
  <c r="V29" i="13" s="1"/>
  <c r="F6" i="13"/>
  <c r="V6" i="13" s="1"/>
  <c r="F30" i="13"/>
  <c r="F9" i="13"/>
  <c r="F33" i="13"/>
  <c r="V33" i="13" s="1"/>
  <c r="F12" i="13"/>
  <c r="V12" i="13" s="1"/>
  <c r="F10" i="13"/>
  <c r="F18" i="13"/>
  <c r="V18" i="13" s="1"/>
  <c r="F15" i="13"/>
  <c r="F16" i="13"/>
  <c r="V16" i="13" s="1"/>
  <c r="F13" i="13"/>
  <c r="F19" i="13"/>
  <c r="V19" i="13" s="1"/>
  <c r="F17" i="13"/>
  <c r="V17" i="13" s="1"/>
  <c r="F11" i="13"/>
  <c r="V11" i="13" s="1"/>
  <c r="F14" i="13"/>
  <c r="F28" i="13"/>
  <c r="F23" i="13"/>
  <c r="V23" i="13" s="1"/>
  <c r="F20" i="13"/>
  <c r="F8" i="13"/>
  <c r="F24" i="13"/>
  <c r="F7" i="13"/>
  <c r="F22" i="13"/>
  <c r="V22" i="13" s="1"/>
  <c r="F25" i="13"/>
  <c r="F5" i="13"/>
  <c r="V15" i="13"/>
  <c r="V30" i="13"/>
  <c r="V21" i="13"/>
  <c r="F4" i="13"/>
  <c r="G27" i="27"/>
  <c r="C125" i="27"/>
  <c r="C111" i="27"/>
  <c r="C97" i="27"/>
  <c r="C83" i="27"/>
  <c r="C69" i="27"/>
  <c r="C55" i="27"/>
  <c r="C41" i="27"/>
  <c r="C27" i="27"/>
  <c r="H34" i="13" l="1"/>
  <c r="V8" i="13"/>
  <c r="V20" i="13"/>
  <c r="L34" i="13"/>
  <c r="J34" i="13"/>
  <c r="V5" i="13"/>
  <c r="V24" i="13"/>
  <c r="V28" i="13"/>
  <c r="V9" i="13"/>
  <c r="V26" i="13"/>
  <c r="V7" i="13"/>
  <c r="V25" i="13"/>
  <c r="V14" i="13"/>
  <c r="V13" i="13"/>
  <c r="V10" i="13"/>
  <c r="V4" i="13"/>
  <c r="F34" i="13"/>
  <c r="C3" i="27"/>
  <c r="AC3" i="6" l="1"/>
  <c r="AC3" i="20"/>
  <c r="AC3" i="19"/>
  <c r="G140" i="27" l="1"/>
  <c r="V34" i="13" l="1"/>
  <c r="C2" i="27"/>
</calcChain>
</file>

<file path=xl/sharedStrings.xml><?xml version="1.0" encoding="utf-8"?>
<sst xmlns="http://schemas.openxmlformats.org/spreadsheetml/2006/main" count="761" uniqueCount="182">
  <si>
    <t xml:space="preserve">Date: </t>
  </si>
  <si>
    <t>Process &amp; Weld Joint:</t>
  </si>
  <si>
    <t>Total Score          100</t>
  </si>
  <si>
    <t>Average:</t>
  </si>
  <si>
    <t>Booth</t>
  </si>
  <si>
    <t xml:space="preserve">Student: </t>
  </si>
  <si>
    <t>FINAL MARK</t>
  </si>
  <si>
    <t>Process and Joint Type:</t>
  </si>
  <si>
    <r>
      <rPr>
        <b/>
        <sz val="11"/>
        <color theme="1"/>
        <rFont val="Calibri"/>
        <family val="2"/>
        <scheme val="minor"/>
      </rPr>
      <t>GROOVE WELD</t>
    </r>
    <r>
      <rPr>
        <sz val="11"/>
        <color theme="1"/>
        <rFont val="Calibri"/>
        <family val="2"/>
        <scheme val="minor"/>
      </rPr>
      <t>:  Practical Examination - Marking Sheet</t>
    </r>
  </si>
  <si>
    <t xml:space="preserve"> </t>
  </si>
  <si>
    <t>FINAL  SCORE:           /100</t>
  </si>
  <si>
    <t>Date:</t>
  </si>
  <si>
    <t xml:space="preserve">                                               Visual only  </t>
  </si>
  <si>
    <t xml:space="preserve"> Practical Examination - Marking Sheet</t>
  </si>
  <si>
    <t>FINAL  SCORE:           %</t>
  </si>
  <si>
    <r>
      <rPr>
        <b/>
        <sz val="10"/>
        <color theme="1"/>
        <rFont val="Calibri"/>
        <family val="2"/>
        <scheme val="minor"/>
      </rPr>
      <t>Notches /10:</t>
    </r>
    <r>
      <rPr>
        <sz val="10"/>
        <color theme="1"/>
        <rFont val="Calibri"/>
        <family val="2"/>
        <scheme val="minor"/>
      </rPr>
      <t xml:space="preserve">  Deduct 1 pt/notch &gt;2mm deep                 </t>
    </r>
  </si>
  <si>
    <r>
      <rPr>
        <b/>
        <sz val="10"/>
        <color theme="1"/>
        <rFont val="Calibri"/>
        <family val="2"/>
        <scheme val="minor"/>
      </rPr>
      <t>Edge melt or Adhering dross /10:</t>
    </r>
    <r>
      <rPr>
        <sz val="10"/>
        <color theme="1"/>
        <rFont val="Calibri"/>
        <family val="2"/>
        <scheme val="minor"/>
      </rPr>
      <t xml:space="preserve"> Deduct 1 pt./2mm length                                                  </t>
    </r>
    <r>
      <rPr>
        <sz val="9"/>
        <color theme="1"/>
        <rFont val="Calibri"/>
        <family val="2"/>
        <scheme val="minor"/>
      </rPr>
      <t>(more than 20% of total cut length has edge melt or adhering dross constitutes -10 pts.)</t>
    </r>
  </si>
  <si>
    <r>
      <rPr>
        <b/>
        <sz val="10"/>
        <color theme="1"/>
        <rFont val="Calibri"/>
        <family val="2"/>
        <scheme val="minor"/>
      </rPr>
      <t>Surface Marks (chipping hammer/chisel) /10:</t>
    </r>
    <r>
      <rPr>
        <sz val="10"/>
        <color theme="1"/>
        <rFont val="Calibri"/>
        <family val="2"/>
        <scheme val="minor"/>
      </rPr>
      <t xml:space="preserve"> Deduct 2pt./mark  </t>
    </r>
  </si>
  <si>
    <r>
      <rPr>
        <b/>
        <sz val="10"/>
        <color theme="1"/>
        <rFont val="Calibri"/>
        <family val="2"/>
        <scheme val="minor"/>
      </rPr>
      <t>Dimensional accuracy /10:</t>
    </r>
    <r>
      <rPr>
        <sz val="10"/>
        <color theme="1"/>
        <rFont val="Calibri"/>
        <family val="2"/>
        <scheme val="minor"/>
      </rPr>
      <t xml:space="preserve"> Deduct 1pt./10mm of a dimension exceeding the tolerance of +/-2mm.         </t>
    </r>
  </si>
  <si>
    <r>
      <rPr>
        <b/>
        <sz val="10"/>
        <color theme="1"/>
        <rFont val="Calibri"/>
        <family val="2"/>
        <scheme val="minor"/>
      </rPr>
      <t>Piercing accuracy  /10:</t>
    </r>
    <r>
      <rPr>
        <sz val="10"/>
        <color theme="1"/>
        <rFont val="Calibri"/>
        <family val="2"/>
        <scheme val="minor"/>
      </rPr>
      <t xml:space="preserve"> Deduct 10 pts. if the object does not pass through the hole, deduct 2pts./6mm length where the gap &gt;2mm.       </t>
    </r>
  </si>
  <si>
    <r>
      <rPr>
        <b/>
        <sz val="10"/>
        <color theme="1"/>
        <rFont val="Calibri"/>
        <family val="2"/>
        <scheme val="minor"/>
      </rPr>
      <t>Cutting angle accuracy /10:</t>
    </r>
    <r>
      <rPr>
        <sz val="10"/>
        <color theme="1"/>
        <rFont val="Calibri"/>
        <family val="2"/>
        <scheme val="minor"/>
      </rPr>
      <t xml:space="preserve"> Deduct 10pts. for any area with &gt;10degree inaccuracy, -1pt/ 10mm &gt;5degree accuracy            </t>
    </r>
  </si>
  <si>
    <r>
      <t>Porosity/10:</t>
    </r>
    <r>
      <rPr>
        <sz val="10"/>
        <color theme="1"/>
        <rFont val="Calibri"/>
        <family val="2"/>
        <scheme val="minor"/>
      </rPr>
      <t xml:space="preserve">    Deduct 1pt/pore larger than .5mm (1/32")                                                        </t>
    </r>
  </si>
  <si>
    <r>
      <t xml:space="preserve">Lack of Fusion/10: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5pts/5mm (3/16") length </t>
    </r>
  </si>
  <si>
    <r>
      <t xml:space="preserve">Arc strikes/10: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5pts/arc strike  </t>
    </r>
  </si>
  <si>
    <r>
      <t>Porosity/10:</t>
    </r>
    <r>
      <rPr>
        <sz val="10"/>
        <color theme="1"/>
        <rFont val="Calibri"/>
        <family val="2"/>
        <scheme val="minor"/>
      </rPr>
      <t xml:space="preserve"> Deduct 2pt/pore larger than .5mm (1/32")                                                        </t>
    </r>
  </si>
  <si>
    <r>
      <t xml:space="preserve">Slag/Tungsten Inclusions/10:    </t>
    </r>
    <r>
      <rPr>
        <sz val="10"/>
        <color theme="1"/>
        <rFont val="Calibri"/>
        <family val="2"/>
        <scheme val="minor"/>
      </rPr>
      <t xml:space="preserve">Deduct 1 pt/ 3mm. (1/8") </t>
    </r>
  </si>
  <si>
    <r>
      <t xml:space="preserve">Incomplete Fusion /10: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3 pts/3mm. (1/8") </t>
    </r>
  </si>
  <si>
    <r>
      <t xml:space="preserve">Arc strikes or Whiskers (unmelted filler wire fused to root)/10:     </t>
    </r>
    <r>
      <rPr>
        <sz val="10"/>
        <color theme="1"/>
        <rFont val="Calibri"/>
        <family val="2"/>
        <scheme val="minor"/>
      </rPr>
      <t>Deduct</t>
    </r>
    <r>
      <rPr>
        <b/>
        <sz val="10"/>
        <color theme="1"/>
        <rFont val="Calibri"/>
        <family val="2"/>
        <scheme val="minor"/>
      </rPr>
      <t xml:space="preserve"> </t>
    </r>
    <r>
      <rPr>
        <sz val="10"/>
        <color theme="1"/>
        <rFont val="Calibri"/>
        <family val="2"/>
        <scheme val="minor"/>
      </rPr>
      <t>5pts./arc strike. Whiskers deduct 1 pt. each.</t>
    </r>
  </si>
  <si>
    <t xml:space="preserve">Institution/Instructor: </t>
  </si>
  <si>
    <t>Institution/Instructor:</t>
  </si>
  <si>
    <t>Visual Score/100:</t>
  </si>
  <si>
    <t>Destructive Test  Score/100:</t>
  </si>
  <si>
    <t xml:space="preserve">Student Name: </t>
  </si>
  <si>
    <t>Instructors' Comments:</t>
  </si>
  <si>
    <t>Mark:</t>
  </si>
  <si>
    <t>Mark</t>
  </si>
  <si>
    <t xml:space="preserve">Mark: </t>
  </si>
  <si>
    <t>Challenges/Improvements:</t>
  </si>
  <si>
    <t>Instructors' Comments</t>
  </si>
  <si>
    <t>Words of Advice:</t>
  </si>
  <si>
    <t xml:space="preserve">Target: </t>
  </si>
  <si>
    <t xml:space="preserve">Today's average: </t>
  </si>
  <si>
    <t>Target:</t>
  </si>
  <si>
    <r>
      <t xml:space="preserve">Welding Procedure followed? </t>
    </r>
    <r>
      <rPr>
        <sz val="10"/>
        <color theme="1"/>
        <rFont val="Calibri"/>
        <family val="2"/>
        <scheme val="minor"/>
      </rPr>
      <t>Correct welding proccess, Proper base metal, Electrode/Filler metal(type &amp; size), Welding position, Joint design/Fit-up &amp; Preparation, Technique, Power source settings, Stringer or weave bead, Number of passes, Within specified time limit                  Proceed (P) or Re-do (R) or Fail (F)</t>
    </r>
  </si>
  <si>
    <t>Words of Advice for Improvement:</t>
  </si>
  <si>
    <t>Observations: Safety, PPE, Follows instruction properly, proper use of equipment, professionalism, works well with others                                                                           Above Expectations (AE) or Acceptable (A) or Need's Improvement (NI)</t>
  </si>
  <si>
    <t>Success/Challenges:</t>
  </si>
  <si>
    <r>
      <rPr>
        <b/>
        <sz val="10"/>
        <color theme="1"/>
        <rFont val="Calibri"/>
        <family val="2"/>
        <scheme val="minor"/>
      </rPr>
      <t>Appearance/10</t>
    </r>
    <r>
      <rPr>
        <sz val="10"/>
        <color theme="1"/>
        <rFont val="Calibri"/>
        <family val="2"/>
        <scheme val="minor"/>
      </rPr>
      <t xml:space="preserve">: (Squareness, Weld Terminations (Start/Stop), Excess spatter, Clean-up)  </t>
    </r>
  </si>
  <si>
    <t xml:space="preserve">Options to be identified by institution: Ability to repair welds, Use of power tools, Procedure for preparation of weld coupon for bending, Ability and procedures for retests </t>
  </si>
  <si>
    <t>Words of Advice for Improvement</t>
  </si>
  <si>
    <t>Observations</t>
  </si>
  <si>
    <t xml:space="preserve">Comments: </t>
  </si>
  <si>
    <t xml:space="preserve">Student may be denied examination at any point of examination, pending Institutional guidelines and policy. </t>
  </si>
  <si>
    <t>Observations:</t>
  </si>
  <si>
    <t>Oxy-Fuel Cut (as per drawing "A" or "B")</t>
  </si>
  <si>
    <t>Drawing "B"</t>
  </si>
  <si>
    <t>Drawing "A"</t>
  </si>
  <si>
    <t xml:space="preserve">Options to be identified by institution: Time limit, Ability to repair cut, Use of power tools, Procedure for preparation of cut coupon, Ability and procedures for retests </t>
  </si>
  <si>
    <t>B: Cut a hole to accept a 3" S shape beam (as supplied by examiner)</t>
  </si>
  <si>
    <t xml:space="preserve">Subject to visual examination only. </t>
  </si>
  <si>
    <t>Subject to visual examination only</t>
  </si>
  <si>
    <t>A: Using free-hand, cope one end to fit a 4" channel iron, including cutting the end off plate</t>
  </si>
  <si>
    <r>
      <t xml:space="preserve">B: Cut and bevel a hole to accept a 1.5" diameter pipe, no land required </t>
    </r>
    <r>
      <rPr>
        <sz val="8"/>
        <color theme="1"/>
        <rFont val="Calibri"/>
        <family val="2"/>
        <scheme val="minor"/>
      </rPr>
      <t xml:space="preserve">(as supplied by examiner) </t>
    </r>
  </si>
  <si>
    <r>
      <t>C: Cut and bevel (30</t>
    </r>
    <r>
      <rPr>
        <vertAlign val="superscript"/>
        <sz val="10"/>
        <color theme="1"/>
        <rFont val="Calibri"/>
        <family val="2"/>
        <scheme val="minor"/>
      </rPr>
      <t>o</t>
    </r>
    <r>
      <rPr>
        <sz val="10"/>
        <color theme="1"/>
        <rFont val="Calibri"/>
        <family val="2"/>
        <scheme val="minor"/>
      </rPr>
      <t xml:space="preserve">) a straight line, no land required. A guide may be used. </t>
    </r>
  </si>
  <si>
    <t xml:space="preserve">"A" Notes: </t>
  </si>
  <si>
    <t xml:space="preserve">"B" Notes: </t>
  </si>
  <si>
    <t>Dross may be removed by chipping hammer, or hammer and chisel only</t>
  </si>
  <si>
    <t>A: Using free-hand, cope one end to fit 4" channel iron, including cutting end off plate</t>
  </si>
  <si>
    <t>CWB Association Rubric</t>
  </si>
  <si>
    <t>Forward:</t>
  </si>
  <si>
    <t>The CWB Association Rubric is a user-friendly template to assist all welding training institutions mark weld coupons consistently across Canada. This valuable resource tool was developed by a group of instructional welding experts, and after several version improvements, we are proud to offer this official template to all Educational facilities at no charge. The CWB Association would like to acknowledge all those individuals that played an integral role in making this initiative a success… thank-you!</t>
  </si>
  <si>
    <t>Fundamentals:</t>
  </si>
  <si>
    <t>Validation:</t>
  </si>
  <si>
    <t>Instructions:</t>
  </si>
  <si>
    <r>
      <t>o</t>
    </r>
    <r>
      <rPr>
        <sz val="7"/>
        <color theme="1"/>
        <rFont val="Times New Roman"/>
        <family val="1"/>
      </rPr>
      <t xml:space="preserve">    </t>
    </r>
    <r>
      <rPr>
        <sz val="10"/>
        <color theme="1"/>
        <rFont val="Cambria"/>
        <family val="1"/>
      </rPr>
      <t>Enter the date in the blue cell at the top left corner (format: January 1, 2019)</t>
    </r>
  </si>
  <si>
    <r>
      <t>o</t>
    </r>
    <r>
      <rPr>
        <sz val="7"/>
        <color theme="1"/>
        <rFont val="Times New Roman"/>
        <family val="1"/>
      </rPr>
      <t xml:space="preserve">    </t>
    </r>
    <r>
      <rPr>
        <sz val="10"/>
        <color theme="1"/>
        <rFont val="Cambria"/>
        <family val="1"/>
      </rPr>
      <t>Enter the “Institution/Instructor” in the blue cell at the top of the page</t>
    </r>
  </si>
  <si>
    <r>
      <t>o</t>
    </r>
    <r>
      <rPr>
        <sz val="7"/>
        <color theme="1"/>
        <rFont val="Times New Roman"/>
        <family val="1"/>
      </rPr>
      <t xml:space="preserve">    </t>
    </r>
    <r>
      <rPr>
        <sz val="10"/>
        <color theme="1"/>
        <rFont val="Cambria"/>
        <family val="1"/>
      </rPr>
      <t>“Process &amp; Weld Joint” is pre-determined</t>
    </r>
  </si>
  <si>
    <r>
      <t>·</t>
    </r>
    <r>
      <rPr>
        <sz val="7"/>
        <color theme="1"/>
        <rFont val="Times New Roman"/>
        <family val="1"/>
      </rPr>
      <t xml:space="preserve">         </t>
    </r>
    <r>
      <rPr>
        <sz val="10"/>
        <color theme="1"/>
        <rFont val="Cambria"/>
        <family val="1"/>
      </rPr>
      <t>Evaluation: (Marks out of 60)</t>
    </r>
  </si>
  <si>
    <r>
      <t>·</t>
    </r>
    <r>
      <rPr>
        <sz val="7"/>
        <color theme="1"/>
        <rFont val="Times New Roman"/>
        <family val="1"/>
      </rPr>
      <t xml:space="preserve">         </t>
    </r>
    <r>
      <rPr>
        <sz val="10"/>
        <color theme="1"/>
        <rFont val="Cambria"/>
        <family val="1"/>
      </rPr>
      <t>Comments: (No direct reflection on mark, but may influence a pass/fail)</t>
    </r>
  </si>
  <si>
    <r>
      <t>o</t>
    </r>
    <r>
      <rPr>
        <sz val="7"/>
        <color theme="1"/>
        <rFont val="Times New Roman"/>
        <family val="1"/>
      </rPr>
      <t xml:space="preserve">    </t>
    </r>
    <r>
      <rPr>
        <sz val="10"/>
        <color theme="1"/>
        <rFont val="Cambria"/>
        <family val="1"/>
      </rPr>
      <t>Exam details and procedures can be listed under Comments: “Options to be identified by Institution”</t>
    </r>
  </si>
  <si>
    <r>
      <t>o</t>
    </r>
    <r>
      <rPr>
        <sz val="7"/>
        <color theme="1"/>
        <rFont val="Times New Roman"/>
        <family val="1"/>
      </rPr>
      <t xml:space="preserve">    </t>
    </r>
    <r>
      <rPr>
        <sz val="10"/>
        <color theme="1"/>
        <rFont val="Cambria"/>
        <family val="1"/>
      </rPr>
      <t>Enter the “Process &amp; Weld Joint” in the second blue cell</t>
    </r>
  </si>
  <si>
    <r>
      <t>·</t>
    </r>
    <r>
      <rPr>
        <sz val="7"/>
        <color theme="1"/>
        <rFont val="Times New Roman"/>
        <family val="1"/>
      </rPr>
      <t xml:space="preserve">         </t>
    </r>
    <r>
      <rPr>
        <sz val="10"/>
        <color theme="1"/>
        <rFont val="Cambria"/>
        <family val="1"/>
      </rPr>
      <t>Evaluation: (Visual only marks out of 70, Visual and Destructive marks out of 80)</t>
    </r>
  </si>
  <si>
    <r>
      <t>o</t>
    </r>
    <r>
      <rPr>
        <sz val="7"/>
        <color theme="1"/>
        <rFont val="Times New Roman"/>
        <family val="1"/>
      </rPr>
      <t xml:space="preserve">    </t>
    </r>
    <r>
      <rPr>
        <sz val="10"/>
        <color theme="1"/>
        <rFont val="Cambria"/>
        <family val="1"/>
      </rPr>
      <t>Evaluate student fillet welds and award as per set criteria</t>
    </r>
  </si>
  <si>
    <r>
      <t>o</t>
    </r>
    <r>
      <rPr>
        <sz val="7"/>
        <color theme="1"/>
        <rFont val="Times New Roman"/>
        <family val="1"/>
      </rPr>
      <t xml:space="preserve">    </t>
    </r>
    <r>
      <rPr>
        <sz val="10"/>
        <color theme="1"/>
        <rFont val="Cambria"/>
        <family val="1"/>
      </rPr>
      <t>Evaluate student groove welds and award as per set criteria</t>
    </r>
  </si>
  <si>
    <t>Final Evaluation:</t>
  </si>
  <si>
    <r>
      <t>o</t>
    </r>
    <r>
      <rPr>
        <sz val="7"/>
        <color theme="1"/>
        <rFont val="Times New Roman"/>
        <family val="1"/>
      </rPr>
      <t xml:space="preserve">    </t>
    </r>
    <r>
      <rPr>
        <sz val="10"/>
        <color theme="1"/>
        <rFont val="Cambria"/>
        <family val="1"/>
      </rPr>
      <t>Students’ overall average mark will be shown in the right column</t>
    </r>
  </si>
  <si>
    <r>
      <t>o</t>
    </r>
    <r>
      <rPr>
        <sz val="7"/>
        <color theme="1"/>
        <rFont val="Times New Roman"/>
        <family val="1"/>
      </rPr>
      <t xml:space="preserve">    </t>
    </r>
    <r>
      <rPr>
        <sz val="10"/>
        <color theme="1"/>
        <rFont val="Cambria"/>
        <family val="1"/>
      </rPr>
      <t>Class average of each weld coupon will be shown in the bottom row</t>
    </r>
  </si>
  <si>
    <r>
      <t>o</t>
    </r>
    <r>
      <rPr>
        <sz val="7"/>
        <color theme="1"/>
        <rFont val="Times New Roman"/>
        <family val="1"/>
      </rPr>
      <t xml:space="preserve">    </t>
    </r>
    <r>
      <rPr>
        <sz val="10"/>
        <color theme="1"/>
        <rFont val="Cambria"/>
        <family val="1"/>
      </rPr>
      <t>These marks can be transferred to institutional/jurisdictional records</t>
    </r>
  </si>
  <si>
    <r>
      <t>o</t>
    </r>
    <r>
      <rPr>
        <sz val="7"/>
        <color theme="1"/>
        <rFont val="Times New Roman"/>
        <family val="1"/>
      </rPr>
      <t xml:space="preserve">    </t>
    </r>
    <r>
      <rPr>
        <sz val="10"/>
        <color theme="1"/>
        <rFont val="Cambria"/>
        <family val="1"/>
      </rPr>
      <t>“Marks” for each weld coupon identified will be forwarded from the appropriate spreadsheet</t>
    </r>
  </si>
  <si>
    <r>
      <t>o</t>
    </r>
    <r>
      <rPr>
        <sz val="7"/>
        <color theme="1"/>
        <rFont val="Times New Roman"/>
        <family val="1"/>
      </rPr>
      <t xml:space="preserve">    </t>
    </r>
    <r>
      <rPr>
        <sz val="10"/>
        <color theme="1"/>
        <rFont val="Cambria"/>
        <family val="1"/>
      </rPr>
      <t>“Comments” will be forwarded from each appropriate spreadsheet.</t>
    </r>
  </si>
  <si>
    <t>Closing:</t>
  </si>
  <si>
    <r>
      <t>o</t>
    </r>
    <r>
      <rPr>
        <sz val="7"/>
        <color theme="1"/>
        <rFont val="Times New Roman"/>
        <family val="1"/>
      </rPr>
      <t xml:space="preserve">    </t>
    </r>
    <r>
      <rPr>
        <sz val="10"/>
        <color theme="1"/>
        <rFont val="Cambria"/>
        <family val="1"/>
      </rPr>
      <t>The intent of this spreadsheet is to provide a report card for the Welding Educator to review with each individual student. Progress is documented and provides opportunity to mentor students to improve their skill level and succeed at each task given.</t>
    </r>
  </si>
  <si>
    <r>
      <t>C: Cut and bevel (30</t>
    </r>
    <r>
      <rPr>
        <vertAlign val="superscript"/>
        <sz val="10"/>
        <color theme="1"/>
        <rFont val="Calibri"/>
        <family val="2"/>
        <scheme val="minor"/>
      </rPr>
      <t>o</t>
    </r>
    <r>
      <rPr>
        <sz val="10"/>
        <color theme="1"/>
        <rFont val="Calibri"/>
        <family val="2"/>
        <scheme val="minor"/>
      </rPr>
      <t>) a straight line, no land required, A guide may be used.</t>
    </r>
  </si>
  <si>
    <t>P</t>
  </si>
  <si>
    <t>R</t>
  </si>
  <si>
    <t>F</t>
  </si>
  <si>
    <t>AE</t>
  </si>
  <si>
    <t>NI</t>
  </si>
  <si>
    <t xml:space="preserve">A </t>
  </si>
  <si>
    <r>
      <t>o</t>
    </r>
    <r>
      <rPr>
        <sz val="10"/>
        <color theme="1"/>
        <rFont val="Times New Roman"/>
        <family val="1"/>
      </rPr>
      <t xml:space="preserve">    Use the drop down list to choose the individual </t>
    </r>
    <r>
      <rPr>
        <sz val="10"/>
        <color theme="1"/>
        <rFont val="Cambria"/>
        <family val="1"/>
      </rPr>
      <t xml:space="preserve">“Student Name". </t>
    </r>
  </si>
  <si>
    <r>
      <t>o</t>
    </r>
    <r>
      <rPr>
        <sz val="7"/>
        <color theme="1"/>
        <rFont val="Times New Roman"/>
        <family val="1"/>
      </rPr>
      <t xml:space="preserve">    </t>
    </r>
    <r>
      <rPr>
        <sz val="10"/>
        <color theme="1"/>
        <rFont val="Cambria"/>
        <family val="1"/>
      </rPr>
      <t>Enter all students' names in the open blue cells and booth number if desired. (Student Names will be automatically be populated on subsequent weld test  sheets.)</t>
    </r>
  </si>
  <si>
    <r>
      <t>o</t>
    </r>
    <r>
      <rPr>
        <sz val="7"/>
        <color theme="1"/>
        <rFont val="Times New Roman"/>
        <family val="1"/>
      </rPr>
      <t xml:space="preserve">    </t>
    </r>
    <r>
      <rPr>
        <sz val="10"/>
        <color theme="1"/>
        <rFont val="Cambria"/>
        <family val="1"/>
      </rPr>
      <t xml:space="preserve">Mark of each individual students test welds will be compiled according to their Student Name. </t>
    </r>
  </si>
  <si>
    <r>
      <t>·</t>
    </r>
    <r>
      <rPr>
        <sz val="7"/>
        <color theme="0"/>
        <rFont val="Times New Roman"/>
        <family val="1"/>
      </rPr>
      <t>      </t>
    </r>
    <r>
      <rPr>
        <b/>
        <sz val="7"/>
        <color theme="0"/>
        <rFont val="Times New Roman"/>
        <family val="1"/>
      </rPr>
      <t xml:space="preserve"> </t>
    </r>
    <r>
      <rPr>
        <b/>
        <sz val="10"/>
        <color theme="0"/>
        <rFont val="Cambria"/>
        <family val="1"/>
      </rPr>
      <t xml:space="preserve"> “FINAL MARKS”</t>
    </r>
  </si>
  <si>
    <r>
      <t>·</t>
    </r>
    <r>
      <rPr>
        <sz val="7"/>
        <color theme="0"/>
        <rFont val="Times New Roman"/>
        <family val="1"/>
      </rPr>
      <t xml:space="preserve">         </t>
    </r>
    <r>
      <rPr>
        <sz val="10"/>
        <color theme="0"/>
        <rFont val="Cambria"/>
        <family val="1"/>
      </rPr>
      <t xml:space="preserve"> </t>
    </r>
    <r>
      <rPr>
        <b/>
        <sz val="10"/>
        <color theme="0"/>
        <rFont val="Cambria"/>
        <family val="1"/>
      </rPr>
      <t xml:space="preserve">“Final Marks” </t>
    </r>
  </si>
  <si>
    <r>
      <t>·</t>
    </r>
    <r>
      <rPr>
        <sz val="7"/>
        <color theme="1"/>
        <rFont val="Times New Roman"/>
        <family val="1"/>
      </rPr>
      <t xml:space="preserve">         </t>
    </r>
    <r>
      <rPr>
        <sz val="10"/>
        <color theme="1"/>
        <rFont val="Cambria"/>
        <family val="1"/>
      </rPr>
      <t xml:space="preserve"> “</t>
    </r>
    <r>
      <rPr>
        <sz val="10"/>
        <color rgb="FFFFFFFF"/>
        <rFont val="Cambria"/>
        <family val="1"/>
      </rPr>
      <t>Individual Student Report Card</t>
    </r>
    <r>
      <rPr>
        <sz val="10"/>
        <color theme="1"/>
        <rFont val="Cambria"/>
        <family val="1"/>
      </rPr>
      <t>”</t>
    </r>
  </si>
  <si>
    <r>
      <t>o</t>
    </r>
    <r>
      <rPr>
        <sz val="7"/>
        <color theme="1"/>
        <rFont val="Times New Roman"/>
        <family val="1"/>
      </rPr>
      <t xml:space="preserve">    </t>
    </r>
    <r>
      <rPr>
        <sz val="10"/>
        <color theme="1"/>
        <rFont val="Cambria"/>
        <family val="1"/>
      </rPr>
      <t>Date will be populated from "FINAL MARKS" sheet</t>
    </r>
  </si>
  <si>
    <r>
      <t>o</t>
    </r>
    <r>
      <rPr>
        <sz val="7"/>
        <color theme="1"/>
        <rFont val="Times New Roman"/>
        <family val="1"/>
      </rPr>
      <t xml:space="preserve">    </t>
    </r>
    <r>
      <rPr>
        <sz val="10"/>
        <color theme="1"/>
        <rFont val="Cambria"/>
        <family val="1"/>
      </rPr>
      <t>Student name will be populated from "FINAL MARKS" sheet</t>
    </r>
  </si>
  <si>
    <r>
      <t>o</t>
    </r>
    <r>
      <rPr>
        <sz val="7"/>
        <color theme="1"/>
        <rFont val="Times New Roman"/>
        <family val="1"/>
      </rPr>
      <t xml:space="preserve">    </t>
    </r>
    <r>
      <rPr>
        <sz val="10"/>
        <color theme="1"/>
        <rFont val="Cambria"/>
        <family val="1"/>
      </rPr>
      <t>All marks are forwarded to: “Individual Student Report Card”</t>
    </r>
  </si>
  <si>
    <r>
      <t>o</t>
    </r>
    <r>
      <rPr>
        <sz val="7"/>
        <color theme="1"/>
        <rFont val="Times New Roman"/>
        <family val="1"/>
      </rPr>
      <t xml:space="preserve">    </t>
    </r>
    <r>
      <rPr>
        <sz val="10"/>
        <color theme="1"/>
        <rFont val="Cambria"/>
        <family val="1"/>
      </rPr>
      <t>Student name will be populated from: "FINAL MARKS" sheet</t>
    </r>
  </si>
  <si>
    <r>
      <t>o</t>
    </r>
    <r>
      <rPr>
        <sz val="7"/>
        <color theme="1"/>
        <rFont val="Times New Roman"/>
        <family val="1"/>
      </rPr>
      <t xml:space="preserve">    </t>
    </r>
    <r>
      <rPr>
        <sz val="10"/>
        <color theme="1"/>
        <rFont val="Cambria"/>
        <family val="1"/>
      </rPr>
      <t>Date will be populated from: "FINAL MARKS" sheet</t>
    </r>
  </si>
  <si>
    <r>
      <t>o</t>
    </r>
    <r>
      <rPr>
        <sz val="7"/>
        <color theme="1"/>
        <rFont val="Times New Roman"/>
        <family val="1"/>
      </rPr>
      <t xml:space="preserve">    </t>
    </r>
    <r>
      <rPr>
        <sz val="10"/>
        <color theme="1"/>
        <rFont val="Cambria"/>
        <family val="1"/>
      </rPr>
      <t>All marks are forwarded to: “FINAL MARKS”</t>
    </r>
  </si>
  <si>
    <r>
      <t>o</t>
    </r>
    <r>
      <rPr>
        <sz val="7"/>
        <color theme="1"/>
        <rFont val="Times New Roman"/>
        <family val="1"/>
      </rPr>
      <t>   </t>
    </r>
    <r>
      <rPr>
        <sz val="10"/>
        <color theme="1"/>
        <rFont val="Cambria"/>
        <family val="1"/>
      </rPr>
      <t xml:space="preserve"> “Date” will be forwarded from "FINAL MARKS" sheet</t>
    </r>
  </si>
  <si>
    <r>
      <t>Weld Size/10:</t>
    </r>
    <r>
      <rPr>
        <sz val="10"/>
        <color theme="1"/>
        <rFont val="Calibri"/>
        <family val="2"/>
        <scheme val="minor"/>
      </rPr>
      <t xml:space="preserve">  ( Leg and throat size)                                                                                      Insufficient leg size scores zero, +2mm leg size Deduct 1pt per 10mm. (3/8")                                        Insufficient throat scores zero, convexity of +3mm scores zero </t>
    </r>
  </si>
  <si>
    <r>
      <t xml:space="preserve">Incomplete/Excessive penetration/10:  </t>
    </r>
    <r>
      <rPr>
        <sz val="10"/>
        <color theme="1"/>
        <rFont val="Calibri"/>
        <family val="2"/>
        <scheme val="minor"/>
      </rPr>
      <t xml:space="preserve"> Incomplete penetration OR penetration exceeding 3.2mm (1/8) Deduct 10 pts.       </t>
    </r>
  </si>
  <si>
    <r>
      <rPr>
        <b/>
        <sz val="10"/>
        <color theme="1"/>
        <rFont val="Calibri"/>
        <family val="2"/>
        <scheme val="minor"/>
      </rPr>
      <t>Bend Sample Preparation/10:</t>
    </r>
    <r>
      <rPr>
        <sz val="10"/>
        <color theme="1"/>
        <rFont val="Calibri"/>
        <family val="2"/>
        <scheme val="minor"/>
      </rPr>
      <t xml:space="preserve">  Sample width tolerances: + 3.2mm (1/8) or -1.6mm (1/16)  Deduct 10 points  Sample thickness tolerances: &gt; 1mm (1/32) below material thickness Deduct 10 pts.</t>
    </r>
  </si>
  <si>
    <r>
      <t>o</t>
    </r>
    <r>
      <rPr>
        <sz val="7"/>
        <color theme="1"/>
        <rFont val="Times New Roman"/>
        <family val="1"/>
      </rPr>
      <t xml:space="preserve">    </t>
    </r>
    <r>
      <rPr>
        <sz val="10"/>
        <color theme="1"/>
        <rFont val="Cambria"/>
        <family val="1"/>
      </rPr>
      <t xml:space="preserve">Welding Procedure Specification's (WPS's) are to be identified by testing institution. The WPS's may include and are not limited to: Correct welding proccess, Proper base metal, Electrode/Filler metal(type &amp; size), Welding position, Joint design/Fit-up &amp; Preparation, Technique, Power source settings, Stringer or weave bead, Number of passes, and whether there is a  specified time limit. Select "Proceed", "Re-do" or "Fail" from the drop down list. </t>
    </r>
    <r>
      <rPr>
        <b/>
        <sz val="10"/>
        <color theme="1"/>
        <rFont val="Cambria"/>
        <family val="1"/>
      </rPr>
      <t>No marks are awarded</t>
    </r>
    <r>
      <rPr>
        <sz val="10"/>
        <color theme="1"/>
        <rFont val="Cambria"/>
        <family val="1"/>
      </rPr>
      <t xml:space="preserve"> to reflect on parameters that are potentially pre-determined, but do determine whether the student continues the exam. </t>
    </r>
  </si>
  <si>
    <r>
      <t>o</t>
    </r>
    <r>
      <rPr>
        <sz val="7"/>
        <color theme="1"/>
        <rFont val="Calibri"/>
        <family val="2"/>
        <scheme val="minor"/>
      </rPr>
      <t>   </t>
    </r>
    <r>
      <rPr>
        <sz val="10"/>
        <color theme="1"/>
        <rFont val="Calibri"/>
        <family val="2"/>
        <scheme val="minor"/>
      </rPr>
      <t xml:space="preserve">The final mark is formulated to populate the visual mark on the "FINAL MARKS" sheet, unless a destructive test mark is entered- which combines visual/destructive marks and provides a new score for the FINAL MARKS sheet. </t>
    </r>
  </si>
  <si>
    <t>FILLE</t>
  </si>
  <si>
    <r>
      <rPr>
        <b/>
        <sz val="11"/>
        <color theme="1"/>
        <rFont val="Calibri"/>
        <family val="2"/>
        <scheme val="minor"/>
      </rPr>
      <t>"FILLET WELD"</t>
    </r>
    <r>
      <rPr>
        <sz val="11"/>
        <color theme="1"/>
        <rFont val="Calibri"/>
        <family val="2"/>
        <scheme val="minor"/>
      </rPr>
      <t>:  Practical Examination - Marking Sheet</t>
    </r>
  </si>
  <si>
    <t>OxyFuel Cut #1</t>
  </si>
  <si>
    <t>OxyFuel Cut #2</t>
  </si>
  <si>
    <t>FILLET #1</t>
  </si>
  <si>
    <t>FILLET #2</t>
  </si>
  <si>
    <t>FILLET #3</t>
  </si>
  <si>
    <t>FILLET #4</t>
  </si>
  <si>
    <t>FILLET #5</t>
  </si>
  <si>
    <t>FILLET #6</t>
  </si>
  <si>
    <t>FILLET #7</t>
  </si>
  <si>
    <t>FILLET #8</t>
  </si>
  <si>
    <t>GROOVE #1</t>
  </si>
  <si>
    <t>GROOVE #2</t>
  </si>
  <si>
    <t>GROOVE #3</t>
  </si>
  <si>
    <t>GROOVE #4</t>
  </si>
  <si>
    <t>GROOVE #5</t>
  </si>
  <si>
    <t>GROOVE #6</t>
  </si>
  <si>
    <t>GROOVE #7</t>
  </si>
  <si>
    <t>GROOVE #8</t>
  </si>
  <si>
    <r>
      <t>·</t>
    </r>
    <r>
      <rPr>
        <sz val="7"/>
        <color theme="1"/>
        <rFont val="Times New Roman"/>
        <family val="1"/>
      </rPr>
      <t xml:space="preserve">         </t>
    </r>
    <r>
      <rPr>
        <sz val="10"/>
        <color theme="1"/>
        <rFont val="Cambria"/>
        <family val="1"/>
      </rPr>
      <t xml:space="preserve"> </t>
    </r>
    <r>
      <rPr>
        <b/>
        <sz val="10"/>
        <color theme="1"/>
        <rFont val="Cambria"/>
        <family val="1"/>
      </rPr>
      <t>“Oxy-Fuel Cut #1 and #2”</t>
    </r>
    <r>
      <rPr>
        <sz val="10"/>
        <color theme="1"/>
        <rFont val="Cambria"/>
        <family val="1"/>
      </rPr>
      <t xml:space="preserve"> (fill out this spreadsheet to test for oxy-fuel cutting exercise)</t>
    </r>
  </si>
  <si>
    <r>
      <t>·</t>
    </r>
    <r>
      <rPr>
        <sz val="7"/>
        <color theme="1"/>
        <rFont val="Times New Roman"/>
        <family val="1"/>
      </rPr>
      <t xml:space="preserve">         </t>
    </r>
    <r>
      <rPr>
        <sz val="10"/>
        <color theme="1"/>
        <rFont val="Cambria"/>
        <family val="1"/>
      </rPr>
      <t>Evaluation: (Marks out of 40)</t>
    </r>
  </si>
  <si>
    <r>
      <t>o</t>
    </r>
    <r>
      <rPr>
        <sz val="7"/>
        <color theme="1"/>
        <rFont val="Times New Roman"/>
        <family val="1"/>
      </rPr>
      <t xml:space="preserve">    </t>
    </r>
    <r>
      <rPr>
        <sz val="10"/>
        <color theme="1"/>
        <rFont val="Cambria"/>
        <family val="1"/>
      </rPr>
      <t>Evaluate student's braze coupons and award marks as per set criteria</t>
    </r>
  </si>
  <si>
    <r>
      <t>o</t>
    </r>
    <r>
      <rPr>
        <sz val="7"/>
        <color theme="1"/>
        <rFont val="Times New Roman"/>
        <family val="1"/>
      </rPr>
      <t xml:space="preserve">    </t>
    </r>
    <r>
      <rPr>
        <sz val="10"/>
        <color theme="1"/>
        <rFont val="Cambria"/>
        <family val="1"/>
      </rPr>
      <t>Evaluate student's cut coupons and award marks as per set criteria</t>
    </r>
  </si>
  <si>
    <r>
      <t>·</t>
    </r>
    <r>
      <rPr>
        <sz val="7"/>
        <color theme="1"/>
        <rFont val="Times New Roman"/>
        <family val="1"/>
      </rPr>
      <t xml:space="preserve">         </t>
    </r>
    <r>
      <rPr>
        <sz val="10"/>
        <color theme="1"/>
        <rFont val="Cambria"/>
        <family val="1"/>
      </rPr>
      <t xml:space="preserve"> </t>
    </r>
    <r>
      <rPr>
        <b/>
        <sz val="10"/>
        <color theme="1"/>
        <rFont val="Cambria"/>
        <family val="1"/>
      </rPr>
      <t>“Braze”</t>
    </r>
    <r>
      <rPr>
        <sz val="10"/>
        <color theme="1"/>
        <rFont val="Cambria"/>
        <family val="1"/>
      </rPr>
      <t xml:space="preserve"> (fill out this spreadsheet to test for visual brazing examination)</t>
    </r>
  </si>
  <si>
    <r>
      <t>·</t>
    </r>
    <r>
      <rPr>
        <sz val="7"/>
        <color theme="1"/>
        <rFont val="Times New Roman"/>
        <family val="1"/>
      </rPr>
      <t xml:space="preserve">          </t>
    </r>
    <r>
      <rPr>
        <b/>
        <sz val="10"/>
        <color theme="1"/>
        <rFont val="Calibri"/>
        <family val="2"/>
        <scheme val="minor"/>
      </rPr>
      <t>“</t>
    </r>
    <r>
      <rPr>
        <b/>
        <sz val="10"/>
        <color theme="1"/>
        <rFont val="Cambria"/>
        <family val="1"/>
      </rPr>
      <t>FILLET #1” to “FILLET #8”</t>
    </r>
  </si>
  <si>
    <r>
      <t>·</t>
    </r>
    <r>
      <rPr>
        <sz val="7"/>
        <color theme="1"/>
        <rFont val="Times New Roman"/>
        <family val="1"/>
      </rPr>
      <t xml:space="preserve">         </t>
    </r>
    <r>
      <rPr>
        <b/>
        <sz val="10"/>
        <color theme="1"/>
        <rFont val="Cambria"/>
        <family val="1"/>
      </rPr>
      <t>“GROOVE #1” to “GROOVE #8”</t>
    </r>
  </si>
  <si>
    <r>
      <t>·</t>
    </r>
    <r>
      <rPr>
        <sz val="7"/>
        <color theme="1"/>
        <rFont val="Times New Roman"/>
        <family val="1"/>
      </rPr>
      <t xml:space="preserve">         </t>
    </r>
    <r>
      <rPr>
        <sz val="10"/>
        <color theme="1"/>
        <rFont val="Cambria"/>
        <family val="1"/>
      </rPr>
      <t>Evaluation: (Visual only marks out of 100, Visual and Destructive marks out of 110)</t>
    </r>
  </si>
  <si>
    <t>Oxy-Fuel Cut #1:</t>
  </si>
  <si>
    <t>Oxy-Fuel Cut #2:</t>
  </si>
  <si>
    <t>Fillet Weld #1:</t>
  </si>
  <si>
    <t>Fillet Weld #2:</t>
  </si>
  <si>
    <t>Fillet Weld #3:</t>
  </si>
  <si>
    <t>Fillet Weld #4):</t>
  </si>
  <si>
    <t>Fillet Weld #5:</t>
  </si>
  <si>
    <t>Fillet Weld #6:</t>
  </si>
  <si>
    <t>Fillet Weld #7:</t>
  </si>
  <si>
    <t>Fillet Weld #8):</t>
  </si>
  <si>
    <t>Groove Weld #1:</t>
  </si>
  <si>
    <t>Groove Weld #2:</t>
  </si>
  <si>
    <t>Groove Weld #3:</t>
  </si>
  <si>
    <t>Groove Weld #5:</t>
  </si>
  <si>
    <t>Groove Weld #4):</t>
  </si>
  <si>
    <t>Groove Weld #6:</t>
  </si>
  <si>
    <t xml:space="preserve">Groove Weld #7: </t>
  </si>
  <si>
    <t xml:space="preserve">Groove Weld #8: </t>
  </si>
  <si>
    <t>Braze, 3F</t>
  </si>
  <si>
    <t xml:space="preserve">  </t>
  </si>
  <si>
    <r>
      <t xml:space="preserve">Undercut/10: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2pt/ 3mm (1/8") length, over 0.5mm. (0.02") deep.                     </t>
    </r>
    <r>
      <rPr>
        <i/>
        <sz val="10"/>
        <color rgb="FFFF0000"/>
        <rFont val="Calibri"/>
        <family val="2"/>
        <scheme val="minor"/>
      </rPr>
      <t>Undercut 1mm (1/32") deep, OR total length exceeding 25mm (1") fails complete assembly (F)</t>
    </r>
  </si>
  <si>
    <r>
      <t xml:space="preserve">Overlap/10:   </t>
    </r>
    <r>
      <rPr>
        <sz val="10"/>
        <color theme="1"/>
        <rFont val="Calibri"/>
        <family val="2"/>
        <scheme val="minor"/>
      </rPr>
      <t xml:space="preserve">  Deduct</t>
    </r>
    <r>
      <rPr>
        <b/>
        <sz val="10"/>
        <color theme="1"/>
        <rFont val="Calibri"/>
        <family val="2"/>
        <scheme val="minor"/>
      </rPr>
      <t xml:space="preserve"> </t>
    </r>
    <r>
      <rPr>
        <sz val="10"/>
        <color theme="1"/>
        <rFont val="Calibri"/>
        <family val="2"/>
        <scheme val="minor"/>
      </rPr>
      <t xml:space="preserve">3 pts/3mm. (1/8")                                                                             </t>
    </r>
    <r>
      <rPr>
        <i/>
        <sz val="10"/>
        <color rgb="FFFF0000"/>
        <rFont val="Calibri"/>
        <family val="2"/>
        <scheme val="minor"/>
      </rPr>
      <t>Total length exceeding 20mm fails complete assembly (F)</t>
    </r>
  </si>
  <si>
    <r>
      <t xml:space="preserve">Destructive Test /10 </t>
    </r>
    <r>
      <rPr>
        <b/>
        <sz val="10"/>
        <color rgb="FFFF0000"/>
        <rFont val="Calibri"/>
        <family val="2"/>
        <scheme val="minor"/>
      </rPr>
      <t>(Optional)</t>
    </r>
    <r>
      <rPr>
        <b/>
        <sz val="10"/>
        <rFont val="Calibri"/>
        <family val="2"/>
        <scheme val="minor"/>
      </rPr>
      <t xml:space="preserve">: </t>
    </r>
    <r>
      <rPr>
        <sz val="10"/>
        <rFont val="Calibri"/>
        <family val="2"/>
        <scheme val="minor"/>
      </rPr>
      <t xml:space="preserve"> (slag, incomplete fusion, porosity) Discontinuities greater than 1mm (1/32) Deduct 1pt /mm. </t>
    </r>
    <r>
      <rPr>
        <i/>
        <sz val="10"/>
        <color rgb="FFFF0000"/>
        <rFont val="Calibri"/>
        <family val="2"/>
        <scheme val="minor"/>
      </rPr>
      <t>Single discontinuities exceeding 3mm (1/8), OR cumulative length exceeding 10mm (3/8") fails complete assembly. (F)</t>
    </r>
  </si>
  <si>
    <t xml:space="preserve">The CWB Association trusts this resource tool (RUBRIC 2.0)will enhance your welding program and benefit the learning experience of your students. If you have any questions, concerns, or suggestions to improve this template, please advise. We would appreciate feedback on how this system is working for you. </t>
  </si>
  <si>
    <r>
      <t xml:space="preserve">Excessive Reinforcement: /10 </t>
    </r>
    <r>
      <rPr>
        <sz val="10"/>
        <color theme="1"/>
        <rFont val="Calibri"/>
        <family val="2"/>
        <scheme val="minor"/>
      </rPr>
      <t xml:space="preserve"> No underfill is permitted= zero pts.</t>
    </r>
    <r>
      <rPr>
        <b/>
        <sz val="10"/>
        <color theme="1"/>
        <rFont val="Calibri"/>
        <family val="2"/>
        <scheme val="minor"/>
      </rPr>
      <t xml:space="preserve">                                 </t>
    </r>
    <r>
      <rPr>
        <i/>
        <sz val="10"/>
        <color rgb="FFFF0000"/>
        <rFont val="Calibri"/>
        <family val="2"/>
        <scheme val="minor"/>
      </rPr>
      <t xml:space="preserve">Reinforcement greater than 3mm (1/8) constitutes failure of complete assembly.(F)  </t>
    </r>
    <r>
      <rPr>
        <sz val="10"/>
        <color theme="1"/>
        <rFont val="Calibri"/>
        <family val="2"/>
        <scheme val="minor"/>
      </rPr>
      <t xml:space="preserve">                                                                                    </t>
    </r>
  </si>
  <si>
    <r>
      <t xml:space="preserve">Undercut/10: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2pt/ 3mm (1/8") length, over 0.5mm. (0.02") deep.                     </t>
    </r>
    <r>
      <rPr>
        <i/>
        <sz val="10"/>
        <color rgb="FFFF0000"/>
        <rFont val="Calibri"/>
        <family val="2"/>
        <scheme val="minor"/>
      </rPr>
      <t xml:space="preserve">Undercut 1mm (1/32") deep, OR total length exceeding 25mm (1") fails complete assembly. (F)                                                                                                  </t>
    </r>
  </si>
  <si>
    <r>
      <t xml:space="preserve">Overlap/10:   </t>
    </r>
    <r>
      <rPr>
        <sz val="10"/>
        <color theme="1"/>
        <rFont val="Calibri"/>
        <family val="2"/>
        <scheme val="minor"/>
      </rPr>
      <t>Deduct</t>
    </r>
    <r>
      <rPr>
        <b/>
        <sz val="10"/>
        <color theme="1"/>
        <rFont val="Calibri"/>
        <family val="2"/>
        <scheme val="minor"/>
      </rPr>
      <t xml:space="preserve"> </t>
    </r>
    <r>
      <rPr>
        <sz val="10"/>
        <color theme="1"/>
        <rFont val="Calibri"/>
        <family val="2"/>
        <scheme val="minor"/>
      </rPr>
      <t xml:space="preserve">3 pts/3mm. (1/8")                                                                               </t>
    </r>
    <r>
      <rPr>
        <i/>
        <sz val="10"/>
        <color rgb="FFFF0000"/>
        <rFont val="Calibri"/>
        <family val="2"/>
        <scheme val="minor"/>
      </rPr>
      <t xml:space="preserve"> Total length exceeding 20mm fails complete assembly</t>
    </r>
    <r>
      <rPr>
        <b/>
        <sz val="10"/>
        <color rgb="FFFF0000"/>
        <rFont val="Calibri"/>
        <family val="2"/>
        <scheme val="minor"/>
      </rPr>
      <t>. (F)</t>
    </r>
  </si>
  <si>
    <r>
      <t xml:space="preserve">Destructive Test /10 </t>
    </r>
    <r>
      <rPr>
        <b/>
        <sz val="10"/>
        <color rgb="FFFF0000"/>
        <rFont val="Calibri"/>
        <family val="2"/>
        <scheme val="minor"/>
      </rPr>
      <t>(Optional)</t>
    </r>
    <r>
      <rPr>
        <b/>
        <sz val="10"/>
        <rFont val="Calibri"/>
        <family val="2"/>
        <scheme val="minor"/>
      </rPr>
      <t xml:space="preserve">: </t>
    </r>
    <r>
      <rPr>
        <sz val="10"/>
        <rFont val="Calibri"/>
        <family val="2"/>
        <scheme val="minor"/>
      </rPr>
      <t xml:space="preserve"> (slag, incomplete fusion, porosity) Discontinuities greater than 1mm (1/32) Deduct 1pt /mm. Maximum allowable discontinuity on corners is 3mm (1/8") each direction, provided no internal discontinuity is found. </t>
    </r>
    <r>
      <rPr>
        <i/>
        <sz val="10"/>
        <color rgb="FFFF0000"/>
        <rFont val="Calibri"/>
        <family val="2"/>
        <scheme val="minor"/>
      </rPr>
      <t xml:space="preserve">Single discontinuities exceeding 3mm (1/8), OR cumulative length exceeding 10mm (3/8) fails complete assembly. (F)  </t>
    </r>
  </si>
  <si>
    <r>
      <t>o</t>
    </r>
    <r>
      <rPr>
        <sz val="7"/>
        <color theme="1"/>
        <rFont val="Calibri"/>
        <family val="2"/>
        <scheme val="minor"/>
      </rPr>
      <t>   </t>
    </r>
    <r>
      <rPr>
        <sz val="10"/>
        <color theme="1"/>
        <rFont val="Calibri"/>
        <family val="2"/>
        <scheme val="minor"/>
      </rPr>
      <t xml:space="preserve">There are four criteria that can automatically "fail" a coupon if requirements are not met. An "F" in any of these cells will automatically populate the Final Score on the marking sheet and forwarded to the FINAL MARKS sheet. A re-do is up to the descretion of the training provider. </t>
    </r>
  </si>
  <si>
    <r>
      <t>o</t>
    </r>
    <r>
      <rPr>
        <sz val="7"/>
        <color theme="1"/>
        <rFont val="Calibri"/>
        <family val="2"/>
        <scheme val="minor"/>
      </rPr>
      <t>   </t>
    </r>
    <r>
      <rPr>
        <sz val="10"/>
        <color theme="1"/>
        <rFont val="Calibri"/>
        <family val="2"/>
        <scheme val="minor"/>
      </rPr>
      <t xml:space="preserve">There are five criteria that can automatically "fail" a coupon if requirements are not met. An "F" in any of these cells will automatically populate the Final Score on the marking sheet and forwarded to the FINAL MARKS sheet. A re-do is up to the descretion of the training provider. </t>
    </r>
  </si>
  <si>
    <t>Braze- 3F</t>
  </si>
  <si>
    <t>The objective of having welding training programs using the same Rubric template is to unify our Canadian marking system. Percentile differences between welding educators/training institutions/jurisdictions has been significantly improved by using a unified system of clear, well-defined criteria. This will greatly assist in harmonizing our welder training programs across Canada. It will also promote and enhance the mobility of welders- improving efforts to recognize welder credentials at par between jurisdictions.</t>
  </si>
  <si>
    <r>
      <t>o</t>
    </r>
    <r>
      <rPr>
        <sz val="7"/>
        <color theme="1"/>
        <rFont val="Times New Roman"/>
        <family val="1"/>
      </rPr>
      <t xml:space="preserve">    </t>
    </r>
    <r>
      <rPr>
        <sz val="10"/>
        <color theme="1"/>
        <rFont val="Calibri"/>
        <family val="2"/>
        <scheme val="minor"/>
      </rPr>
      <t>All comments are forwarded to: “Individual Student Report Card”, which provides opportunity for the Instructor to review the students progress, one-on-one.</t>
    </r>
  </si>
  <si>
    <t>Braze</t>
  </si>
  <si>
    <t>The CWBA Rubric documents marks of up to 30 individual students, with a wide choice of weld tests including:  2 oxy-fuel cut option, 1 braze weld option, 8 fillet weld options, and 8 groove weld options; or any combination within. All marks are compiled into a class "FINAL MARKS" spreadsheet for review. Individual marks are formulated to populate an “Individual Report Card”, which may be used for student counselling and one-on-one review.</t>
  </si>
  <si>
    <t>info@cwbgroup.org</t>
  </si>
  <si>
    <t xml:space="preserve">1-800-844-6790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</si>
</sst>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50" x14ac:knownFonts="1">
    <font>
      <sz val="11"/>
      <color theme="1"/>
      <name val="Calibri"/>
      <family val="2"/>
      <scheme val="minor"/>
    </font>
    <font>
      <b/>
      <sz val="11"/>
      <color theme="1"/>
      <name val="Calibri"/>
      <family val="2"/>
      <scheme val="minor"/>
    </font>
    <font>
      <b/>
      <sz val="10"/>
      <color theme="1"/>
      <name val="Calibri"/>
      <family val="2"/>
      <scheme val="minor"/>
    </font>
    <font>
      <b/>
      <sz val="16"/>
      <name val="Calibri"/>
      <family val="2"/>
      <scheme val="minor"/>
    </font>
    <font>
      <b/>
      <sz val="8"/>
      <color theme="1"/>
      <name val="Calibri"/>
      <family val="2"/>
      <scheme val="minor"/>
    </font>
    <font>
      <sz val="10"/>
      <name val="MS Sans Serif"/>
    </font>
    <font>
      <sz val="10"/>
      <name val="Times New Roman"/>
      <family val="1"/>
    </font>
    <font>
      <b/>
      <sz val="16"/>
      <name val="Times"/>
    </font>
    <font>
      <sz val="10"/>
      <name val="Arial"/>
      <family val="2"/>
    </font>
    <font>
      <sz val="36"/>
      <name val="MS Sans Serif"/>
      <family val="2"/>
    </font>
    <font>
      <b/>
      <sz val="10"/>
      <name val="Times New Roman"/>
      <family val="1"/>
    </font>
    <font>
      <sz val="10"/>
      <color theme="1"/>
      <name val="Cambria"/>
      <family val="1"/>
    </font>
    <font>
      <b/>
      <sz val="10"/>
      <name val="Arial"/>
      <family val="2"/>
    </font>
    <font>
      <sz val="10"/>
      <name val="Cambria"/>
      <family val="1"/>
    </font>
    <font>
      <sz val="11"/>
      <color theme="1"/>
      <name val="Calibri"/>
      <family val="2"/>
      <scheme val="minor"/>
    </font>
    <font>
      <b/>
      <sz val="10"/>
      <name val="MS Sans Serif"/>
    </font>
    <font>
      <b/>
      <u/>
      <sz val="11"/>
      <color theme="1"/>
      <name val="Calibri"/>
      <family val="2"/>
      <scheme val="minor"/>
    </font>
    <font>
      <sz val="9"/>
      <color theme="1"/>
      <name val="Calibri"/>
      <family val="2"/>
      <scheme val="minor"/>
    </font>
    <font>
      <b/>
      <sz val="8"/>
      <name val="Arial"/>
      <family val="2"/>
    </font>
    <font>
      <b/>
      <sz val="10"/>
      <color theme="0"/>
      <name val="Arial"/>
      <family val="2"/>
    </font>
    <font>
      <sz val="10"/>
      <color theme="1"/>
      <name val="Calibri"/>
      <family val="2"/>
      <scheme val="minor"/>
    </font>
    <font>
      <b/>
      <sz val="10"/>
      <color rgb="FFFF0000"/>
      <name val="Calibri"/>
      <family val="2"/>
      <scheme val="minor"/>
    </font>
    <font>
      <i/>
      <sz val="10"/>
      <color rgb="FFFF0000"/>
      <name val="Calibri"/>
      <family val="2"/>
      <scheme val="minor"/>
    </font>
    <font>
      <b/>
      <sz val="10"/>
      <name val="Calibri"/>
      <family val="2"/>
      <scheme val="minor"/>
    </font>
    <font>
      <sz val="10"/>
      <name val="Calibri"/>
      <family val="2"/>
      <scheme val="minor"/>
    </font>
    <font>
      <sz val="8"/>
      <color theme="1"/>
      <name val="Calibri"/>
      <family val="2"/>
      <scheme val="minor"/>
    </font>
    <font>
      <sz val="12"/>
      <name val="Times New Roman"/>
      <family val="1"/>
    </font>
    <font>
      <sz val="11"/>
      <color theme="0"/>
      <name val="Calibri"/>
      <family val="2"/>
      <scheme val="minor"/>
    </font>
    <font>
      <u/>
      <sz val="11"/>
      <color theme="1"/>
      <name val="Calibri"/>
      <family val="2"/>
      <scheme val="minor"/>
    </font>
    <font>
      <vertAlign val="superscript"/>
      <sz val="10"/>
      <color theme="1"/>
      <name val="Calibri"/>
      <family val="2"/>
      <scheme val="minor"/>
    </font>
    <font>
      <b/>
      <u/>
      <sz val="14"/>
      <color theme="1"/>
      <name val="Calibri"/>
      <family val="2"/>
      <scheme val="minor"/>
    </font>
    <font>
      <sz val="12"/>
      <color theme="1"/>
      <name val="Cambria"/>
      <family val="1"/>
    </font>
    <font>
      <b/>
      <u/>
      <sz val="16"/>
      <color theme="1"/>
      <name val="Cambria"/>
      <family val="1"/>
    </font>
    <font>
      <sz val="10"/>
      <color theme="1"/>
      <name val="Symbol"/>
      <family val="1"/>
      <charset val="2"/>
    </font>
    <font>
      <sz val="7"/>
      <color theme="1"/>
      <name val="Times New Roman"/>
      <family val="1"/>
    </font>
    <font>
      <b/>
      <sz val="10"/>
      <color theme="1"/>
      <name val="Cambria"/>
      <family val="1"/>
    </font>
    <font>
      <sz val="10"/>
      <color rgb="FFFFFFFF"/>
      <name val="Cambria"/>
      <family val="1"/>
    </font>
    <font>
      <sz val="10"/>
      <color theme="1"/>
      <name val="Courier New"/>
      <family val="3"/>
    </font>
    <font>
      <sz val="16"/>
      <color theme="1"/>
      <name val="Cambria"/>
      <family val="1"/>
    </font>
    <font>
      <u/>
      <sz val="11"/>
      <color theme="10"/>
      <name val="Calibri"/>
      <family val="2"/>
      <scheme val="minor"/>
    </font>
    <font>
      <b/>
      <u/>
      <sz val="28"/>
      <color theme="1"/>
      <name val="Calibri"/>
      <family val="2"/>
      <scheme val="minor"/>
    </font>
    <font>
      <sz val="10"/>
      <color theme="1"/>
      <name val="Times New Roman"/>
      <family val="1"/>
    </font>
    <font>
      <sz val="10"/>
      <color theme="0"/>
      <name val="Symbol"/>
      <family val="1"/>
      <charset val="2"/>
    </font>
    <font>
      <sz val="7"/>
      <color theme="0"/>
      <name val="Times New Roman"/>
      <family val="1"/>
    </font>
    <font>
      <b/>
      <sz val="7"/>
      <color theme="0"/>
      <name val="Times New Roman"/>
      <family val="1"/>
    </font>
    <font>
      <b/>
      <sz val="10"/>
      <color theme="0"/>
      <name val="Cambria"/>
      <family val="1"/>
    </font>
    <font>
      <sz val="10"/>
      <color theme="0"/>
      <name val="Cambria"/>
      <family val="1"/>
    </font>
    <font>
      <sz val="7"/>
      <color theme="1"/>
      <name val="Calibri"/>
      <family val="2"/>
      <scheme val="minor"/>
    </font>
    <font>
      <b/>
      <sz val="11"/>
      <name val="Calibri"/>
      <family val="2"/>
      <scheme val="minor"/>
    </font>
    <font>
      <u/>
      <sz val="16"/>
      <color theme="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indexed="41"/>
        <bgColor indexed="64"/>
      </patternFill>
    </fill>
    <fill>
      <patternFill patternType="solid">
        <fgColor theme="0"/>
        <bgColor indexed="64"/>
      </patternFill>
    </fill>
    <fill>
      <patternFill patternType="solid">
        <fgColor rgb="FF00B050"/>
        <bgColor indexed="64"/>
      </patternFill>
    </fill>
    <fill>
      <patternFill patternType="solid">
        <fgColor rgb="FF7030A0"/>
        <bgColor indexed="64"/>
      </patternFill>
    </fill>
    <fill>
      <patternFill patternType="solid">
        <fgColor rgb="FFD78619"/>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5" fillId="0" borderId="0"/>
    <xf numFmtId="0" fontId="8" fillId="0" borderId="0">
      <alignment vertical="top"/>
    </xf>
    <xf numFmtId="9" fontId="14" fillId="0" borderId="0" applyFont="0" applyFill="0" applyBorder="0" applyAlignment="0" applyProtection="0"/>
    <xf numFmtId="0" fontId="39" fillId="0" borderId="0" applyNumberFormat="0" applyFill="0" applyBorder="0" applyAlignment="0" applyProtection="0"/>
  </cellStyleXfs>
  <cellXfs count="155">
    <xf numFmtId="0" fontId="0" fillId="0" borderId="0" xfId="0"/>
    <xf numFmtId="0" fontId="2" fillId="0" borderId="1" xfId="0" applyFont="1" applyBorder="1" applyAlignment="1">
      <alignment vertical="top" wrapText="1"/>
    </xf>
    <xf numFmtId="0" fontId="6" fillId="0" borderId="0" xfId="1" applyFont="1"/>
    <xf numFmtId="0" fontId="5" fillId="0" borderId="0" xfId="1"/>
    <xf numFmtId="0" fontId="7" fillId="0" borderId="0" xfId="1" applyFont="1" applyAlignment="1">
      <alignment horizontal="center"/>
    </xf>
    <xf numFmtId="0" fontId="5" fillId="7" borderId="0" xfId="1" applyFill="1"/>
    <xf numFmtId="0" fontId="9" fillId="0" borderId="0" xfId="1" applyFont="1"/>
    <xf numFmtId="0" fontId="5" fillId="6" borderId="0" xfId="1" applyFill="1"/>
    <xf numFmtId="0" fontId="5" fillId="0" borderId="0" xfId="1" applyAlignment="1">
      <alignment horizontal="center" vertical="center"/>
    </xf>
    <xf numFmtId="0" fontId="0" fillId="2" borderId="1" xfId="0" applyFill="1" applyBorder="1" applyProtection="1">
      <protection locked="0"/>
    </xf>
    <xf numFmtId="1" fontId="1" fillId="0" borderId="1" xfId="0" applyNumberFormat="1" applyFont="1" applyBorder="1"/>
    <xf numFmtId="0" fontId="11" fillId="2" borderId="4" xfId="1" applyFont="1" applyFill="1" applyBorder="1" applyProtection="1">
      <protection locked="0"/>
    </xf>
    <xf numFmtId="0" fontId="11" fillId="2" borderId="1" xfId="1" applyFont="1" applyFill="1" applyBorder="1" applyProtection="1">
      <protection locked="0"/>
    </xf>
    <xf numFmtId="49" fontId="13" fillId="2" borderId="1" xfId="2" applyNumberFormat="1" applyFont="1" applyFill="1" applyBorder="1" applyAlignment="1" applyProtection="1">
      <alignment horizontal="left" vertical="center" wrapText="1"/>
      <protection locked="0"/>
    </xf>
    <xf numFmtId="0" fontId="0" fillId="0" borderId="4" xfId="0" applyBorder="1"/>
    <xf numFmtId="0" fontId="0" fillId="0" borderId="9" xfId="0" applyBorder="1"/>
    <xf numFmtId="0" fontId="3" fillId="3" borderId="1" xfId="0" applyFont="1" applyFill="1" applyBorder="1" applyAlignment="1">
      <alignment vertical="top"/>
    </xf>
    <xf numFmtId="0" fontId="10" fillId="0" borderId="1" xfId="1" applyFont="1" applyBorder="1" applyAlignment="1">
      <alignment horizontal="left" vertical="top"/>
    </xf>
    <xf numFmtId="0" fontId="20" fillId="0" borderId="1" xfId="0" applyFont="1" applyBorder="1" applyAlignment="1">
      <alignment vertical="top" wrapText="1"/>
    </xf>
    <xf numFmtId="0" fontId="20" fillId="0" borderId="2" xfId="0" applyFont="1" applyBorder="1" applyAlignment="1">
      <alignment vertical="top" wrapText="1"/>
    </xf>
    <xf numFmtId="0" fontId="20" fillId="0" borderId="1" xfId="0" applyFont="1" applyBorder="1" applyAlignment="1">
      <alignment horizontal="left" vertical="top" wrapText="1"/>
    </xf>
    <xf numFmtId="0" fontId="23" fillId="0" borderId="1" xfId="0" applyFont="1" applyBorder="1" applyAlignment="1">
      <alignment vertical="top" wrapText="1"/>
    </xf>
    <xf numFmtId="15" fontId="10" fillId="2" borderId="1" xfId="1" applyNumberFormat="1" applyFont="1" applyFill="1" applyBorder="1" applyAlignment="1" applyProtection="1">
      <alignment vertical="top"/>
      <protection locked="0"/>
    </xf>
    <xf numFmtId="0" fontId="23" fillId="0" borderId="1" xfId="0" applyFont="1" applyBorder="1" applyAlignment="1">
      <alignment vertical="top"/>
    </xf>
    <xf numFmtId="0" fontId="3" fillId="3" borderId="0" xfId="0" applyFont="1" applyFill="1"/>
    <xf numFmtId="1" fontId="25" fillId="0" borderId="1" xfId="0" applyNumberFormat="1" applyFont="1" applyBorder="1"/>
    <xf numFmtId="0" fontId="10" fillId="0" borderId="1" xfId="1" applyFont="1" applyBorder="1" applyAlignment="1">
      <alignment vertical="top"/>
    </xf>
    <xf numFmtId="0" fontId="18" fillId="8" borderId="1" xfId="1" applyFont="1" applyFill="1" applyBorder="1" applyAlignment="1">
      <alignment horizontal="center" vertical="center"/>
    </xf>
    <xf numFmtId="0" fontId="12" fillId="6" borderId="1" xfId="1" applyFont="1" applyFill="1" applyBorder="1" applyAlignment="1">
      <alignment horizontal="center" vertical="center" wrapText="1"/>
    </xf>
    <xf numFmtId="1" fontId="12" fillId="0" borderId="6" xfId="3" applyNumberFormat="1" applyFont="1" applyBorder="1" applyAlignment="1">
      <alignment horizontal="center" vertical="center"/>
    </xf>
    <xf numFmtId="1" fontId="15" fillId="5" borderId="1" xfId="1" applyNumberFormat="1" applyFont="1" applyFill="1" applyBorder="1" applyAlignment="1">
      <alignment horizontal="center" vertical="center"/>
    </xf>
    <xf numFmtId="1" fontId="0" fillId="2" borderId="1" xfId="0" applyNumberFormat="1" applyFill="1" applyBorder="1" applyProtection="1">
      <protection locked="0"/>
    </xf>
    <xf numFmtId="0" fontId="0" fillId="0" borderId="0" xfId="0" applyProtection="1">
      <protection locked="0"/>
    </xf>
    <xf numFmtId="0" fontId="20" fillId="4" borderId="1" xfId="0" applyFont="1" applyFill="1" applyBorder="1"/>
    <xf numFmtId="0" fontId="0" fillId="0" borderId="11" xfId="0" applyBorder="1"/>
    <xf numFmtId="0" fontId="0" fillId="0" borderId="12" xfId="0" applyBorder="1"/>
    <xf numFmtId="0" fontId="0" fillId="0" borderId="8" xfId="0" applyBorder="1"/>
    <xf numFmtId="1" fontId="0" fillId="0" borderId="10" xfId="3" applyNumberFormat="1" applyFont="1" applyBorder="1" applyAlignment="1">
      <alignment horizontal="left" vertical="top"/>
    </xf>
    <xf numFmtId="0" fontId="20" fillId="4" borderId="1" xfId="0" applyFont="1" applyFill="1" applyBorder="1" applyProtection="1">
      <protection locked="0"/>
    </xf>
    <xf numFmtId="0" fontId="20" fillId="4" borderId="1" xfId="0" applyFont="1" applyFill="1" applyBorder="1" applyAlignment="1">
      <alignment horizontal="left" vertical="top" wrapText="1"/>
    </xf>
    <xf numFmtId="0" fontId="2" fillId="4" borderId="1" xfId="0" applyFont="1" applyFill="1" applyBorder="1" applyAlignment="1">
      <alignment vertical="top" wrapText="1"/>
    </xf>
    <xf numFmtId="1"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0" fillId="0" borderId="0" xfId="0" applyFont="1"/>
    <xf numFmtId="0" fontId="0" fillId="0" borderId="0" xfId="0" applyAlignment="1">
      <alignment horizontal="left" vertical="top" wrapText="1"/>
    </xf>
    <xf numFmtId="0" fontId="2" fillId="4" borderId="1" xfId="0" applyFont="1" applyFill="1" applyBorder="1" applyAlignment="1">
      <alignment horizontal="center" vertical="top"/>
    </xf>
    <xf numFmtId="0" fontId="20" fillId="0" borderId="1" xfId="0" applyFont="1" applyBorder="1"/>
    <xf numFmtId="0" fontId="1" fillId="0" borderId="1" xfId="0" applyFont="1" applyBorder="1"/>
    <xf numFmtId="0" fontId="16" fillId="0" borderId="12" xfId="0" applyFont="1" applyBorder="1"/>
    <xf numFmtId="0" fontId="30" fillId="0" borderId="0" xfId="0" applyFont="1" applyAlignment="1">
      <alignment horizontal="center" vertical="center" wrapText="1"/>
    </xf>
    <xf numFmtId="0" fontId="25" fillId="2" borderId="1" xfId="0" applyFont="1" applyFill="1" applyBorder="1" applyProtection="1">
      <protection locked="0"/>
    </xf>
    <xf numFmtId="0" fontId="31" fillId="0" borderId="0" xfId="0" applyFont="1" applyAlignment="1">
      <alignment vertical="center"/>
    </xf>
    <xf numFmtId="0" fontId="31" fillId="0" borderId="0" xfId="0" applyFont="1" applyAlignment="1">
      <alignment vertical="center" wrapText="1"/>
    </xf>
    <xf numFmtId="0" fontId="33" fillId="0" borderId="0" xfId="0" applyFont="1" applyAlignment="1">
      <alignment horizontal="left" vertical="center" indent="5"/>
    </xf>
    <xf numFmtId="0" fontId="37" fillId="0" borderId="0" xfId="0" applyFont="1" applyAlignment="1">
      <alignment horizontal="left" vertical="center" indent="10"/>
    </xf>
    <xf numFmtId="0" fontId="11" fillId="0" borderId="0" xfId="0" applyFont="1" applyAlignment="1">
      <alignment horizontal="left" vertical="center" indent="5"/>
    </xf>
    <xf numFmtId="0" fontId="35" fillId="0" borderId="0" xfId="0" applyFont="1" applyAlignment="1">
      <alignment vertical="center"/>
    </xf>
    <xf numFmtId="0" fontId="38" fillId="0" borderId="0" xfId="0" applyFont="1" applyAlignment="1">
      <alignment vertical="center" wrapText="1"/>
    </xf>
    <xf numFmtId="0" fontId="37" fillId="0" borderId="0" xfId="0" applyFont="1" applyAlignment="1">
      <alignment horizontal="left" vertical="center" wrapText="1" indent="10"/>
    </xf>
    <xf numFmtId="1" fontId="0" fillId="0" borderId="0" xfId="0" applyNumberFormat="1" applyBorder="1" applyAlignment="1">
      <alignment vertical="top" wrapText="1"/>
    </xf>
    <xf numFmtId="1" fontId="0" fillId="0" borderId="1" xfId="0" applyNumberFormat="1" applyBorder="1" applyAlignment="1">
      <alignment horizontal="center" vertical="top" wrapText="1"/>
    </xf>
    <xf numFmtId="41" fontId="18" fillId="0" borderId="1" xfId="1" applyNumberFormat="1" applyFont="1" applyBorder="1" applyAlignment="1">
      <alignment horizontal="center" vertical="center" wrapText="1"/>
    </xf>
    <xf numFmtId="0" fontId="11" fillId="2" borderId="5" xfId="1" applyFont="1" applyFill="1" applyBorder="1" applyProtection="1">
      <protection locked="0"/>
    </xf>
    <xf numFmtId="0" fontId="11" fillId="2" borderId="4" xfId="1" applyNumberFormat="1" applyFont="1" applyFill="1" applyBorder="1" applyProtection="1">
      <protection locked="0"/>
    </xf>
    <xf numFmtId="0" fontId="4" fillId="0" borderId="14" xfId="0" applyNumberFormat="1" applyFont="1" applyBorder="1" applyAlignment="1">
      <alignment horizontal="center" vertical="center" textRotation="45" wrapText="1" readingOrder="1"/>
    </xf>
    <xf numFmtId="49" fontId="4" fillId="0" borderId="14" xfId="0" applyNumberFormat="1" applyFont="1" applyBorder="1" applyAlignment="1">
      <alignment horizontal="center" vertical="center" textRotation="45" wrapText="1" readingOrder="1"/>
    </xf>
    <xf numFmtId="0" fontId="32" fillId="2" borderId="0" xfId="0" applyFont="1" applyFill="1" applyAlignment="1">
      <alignment vertical="center" wrapText="1"/>
    </xf>
    <xf numFmtId="0" fontId="32" fillId="2" borderId="0" xfId="0" applyFont="1" applyFill="1" applyAlignment="1">
      <alignment vertical="center"/>
    </xf>
    <xf numFmtId="0" fontId="38" fillId="2" borderId="0" xfId="0" applyFont="1" applyFill="1" applyAlignment="1">
      <alignment vertical="center" wrapText="1"/>
    </xf>
    <xf numFmtId="0" fontId="40" fillId="2" borderId="0" xfId="0" applyFont="1" applyFill="1" applyAlignment="1">
      <alignment horizontal="center"/>
    </xf>
    <xf numFmtId="0" fontId="42" fillId="3" borderId="0" xfId="0" applyFont="1" applyFill="1" applyAlignment="1">
      <alignment horizontal="left" vertical="center" indent="5"/>
    </xf>
    <xf numFmtId="0" fontId="33" fillId="4" borderId="0" xfId="0" applyFont="1" applyFill="1" applyAlignment="1">
      <alignment horizontal="left" vertical="center" indent="5"/>
    </xf>
    <xf numFmtId="0" fontId="33" fillId="5" borderId="0" xfId="0" applyFont="1" applyFill="1" applyAlignment="1">
      <alignment horizontal="left" vertical="center" indent="5"/>
    </xf>
    <xf numFmtId="0" fontId="33" fillId="8" borderId="0" xfId="0" applyFont="1" applyFill="1" applyAlignment="1">
      <alignment horizontal="left" vertical="center" indent="5"/>
    </xf>
    <xf numFmtId="0" fontId="33" fillId="9" borderId="0" xfId="0" applyFont="1" applyFill="1" applyAlignment="1">
      <alignment horizontal="left" vertical="center" indent="5"/>
    </xf>
    <xf numFmtId="0" fontId="20" fillId="0" borderId="0" xfId="0" applyFont="1" applyAlignment="1">
      <alignment horizontal="left" vertical="center" wrapText="1" indent="10"/>
    </xf>
    <xf numFmtId="0" fontId="1" fillId="0" borderId="3" xfId="0" applyFont="1" applyBorder="1" applyAlignment="1">
      <alignment horizontal="left" vertical="top"/>
    </xf>
    <xf numFmtId="0" fontId="1" fillId="0" borderId="7" xfId="0" applyFont="1"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27" fillId="0" borderId="0" xfId="0" applyFont="1"/>
    <xf numFmtId="1" fontId="0" fillId="2" borderId="2" xfId="0" applyNumberFormat="1" applyFill="1" applyBorder="1" applyProtection="1">
      <protection locked="0"/>
    </xf>
    <xf numFmtId="3" fontId="0" fillId="2" borderId="1" xfId="0" applyNumberFormat="1" applyFill="1" applyBorder="1" applyProtection="1">
      <protection locked="0"/>
    </xf>
    <xf numFmtId="3" fontId="25" fillId="0" borderId="1" xfId="0" applyNumberFormat="1" applyFont="1" applyBorder="1"/>
    <xf numFmtId="0" fontId="27" fillId="0" borderId="2" xfId="0" applyFont="1" applyBorder="1"/>
    <xf numFmtId="0" fontId="27" fillId="0" borderId="5" xfId="0" applyFont="1" applyBorder="1"/>
    <xf numFmtId="0" fontId="27" fillId="0" borderId="6" xfId="0" applyFont="1" applyBorder="1"/>
    <xf numFmtId="0" fontId="33" fillId="11" borderId="0" xfId="0" applyFont="1" applyFill="1" applyAlignment="1">
      <alignment horizontal="left" vertical="center" indent="5"/>
    </xf>
    <xf numFmtId="0" fontId="18" fillId="5" borderId="1" xfId="1" applyFont="1" applyFill="1" applyBorder="1" applyAlignment="1">
      <alignment horizontal="center" vertical="center"/>
    </xf>
    <xf numFmtId="41" fontId="12" fillId="0" borderId="1" xfId="1" applyNumberFormat="1" applyFont="1" applyBorder="1" applyAlignment="1">
      <alignment horizontal="center" vertical="center"/>
    </xf>
    <xf numFmtId="0" fontId="0" fillId="0" borderId="0" xfId="0" applyBorder="1" applyAlignment="1">
      <alignment horizontal="left" vertical="top"/>
    </xf>
    <xf numFmtId="15" fontId="0" fillId="0" borderId="0" xfId="0" applyNumberFormat="1" applyBorder="1" applyAlignment="1">
      <alignment horizontal="left" vertical="top"/>
    </xf>
    <xf numFmtId="0" fontId="0" fillId="0" borderId="1" xfId="0" applyBorder="1"/>
    <xf numFmtId="0" fontId="1" fillId="2" borderId="3" xfId="0" applyFont="1" applyFill="1" applyBorder="1" applyAlignment="1" applyProtection="1">
      <alignment vertical="top"/>
      <protection locked="0"/>
    </xf>
    <xf numFmtId="0" fontId="19" fillId="3" borderId="1" xfId="1" applyFont="1" applyFill="1" applyBorder="1" applyAlignment="1">
      <alignment horizontal="center" vertical="center" wrapText="1"/>
    </xf>
    <xf numFmtId="0" fontId="10" fillId="0" borderId="1" xfId="1" applyFont="1" applyBorder="1" applyAlignment="1">
      <alignment horizontal="center" vertical="top"/>
    </xf>
    <xf numFmtId="0" fontId="26" fillId="5" borderId="8" xfId="1" applyFont="1" applyFill="1" applyBorder="1" applyAlignment="1">
      <alignment horizontal="left" vertical="top"/>
    </xf>
    <xf numFmtId="0" fontId="26" fillId="5" borderId="10" xfId="1" applyFont="1" applyFill="1" applyBorder="1" applyAlignment="1">
      <alignment horizontal="left" vertical="top"/>
    </xf>
    <xf numFmtId="0" fontId="18" fillId="10" borderId="1" xfId="1" applyFont="1" applyFill="1" applyBorder="1" applyAlignment="1">
      <alignment horizontal="center" vertical="center"/>
    </xf>
    <xf numFmtId="0" fontId="18" fillId="4" borderId="1" xfId="1" applyFont="1" applyFill="1" applyBorder="1" applyAlignment="1">
      <alignment horizontal="center" vertical="center" wrapText="1"/>
    </xf>
    <xf numFmtId="0" fontId="1" fillId="8" borderId="8" xfId="0" applyFont="1" applyFill="1" applyBorder="1" applyAlignment="1">
      <alignment horizontal="left" vertical="top"/>
    </xf>
    <xf numFmtId="0" fontId="1" fillId="8" borderId="10" xfId="0" applyFont="1" applyFill="1" applyBorder="1" applyAlignment="1">
      <alignment horizontal="left" vertical="top"/>
    </xf>
    <xf numFmtId="0" fontId="28" fillId="0" borderId="0" xfId="0" applyFont="1" applyAlignment="1">
      <alignment horizontal="center" vertical="top"/>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8" borderId="8" xfId="0" applyFill="1" applyBorder="1" applyAlignment="1">
      <alignment horizontal="left" vertical="top"/>
    </xf>
    <xf numFmtId="0" fontId="0" fillId="8" borderId="7" xfId="0" applyFill="1" applyBorder="1" applyAlignment="1">
      <alignment horizontal="left" vertical="top"/>
    </xf>
    <xf numFmtId="0" fontId="0" fillId="8" borderId="10" xfId="0" applyFill="1" applyBorder="1" applyAlignment="1">
      <alignment horizontal="left" vertical="top"/>
    </xf>
    <xf numFmtId="0" fontId="0" fillId="5" borderId="8" xfId="0" applyFill="1" applyBorder="1" applyAlignment="1">
      <alignment horizontal="left" vertical="top"/>
    </xf>
    <xf numFmtId="0" fontId="0" fillId="5" borderId="7" xfId="0" applyFill="1" applyBorder="1" applyAlignment="1">
      <alignment horizontal="left" vertical="top"/>
    </xf>
    <xf numFmtId="0" fontId="0" fillId="5" borderId="10" xfId="0" applyFill="1" applyBorder="1" applyAlignment="1">
      <alignment horizontal="left" vertical="top"/>
    </xf>
    <xf numFmtId="0" fontId="1" fillId="5" borderId="8" xfId="0" applyFont="1" applyFill="1" applyBorder="1" applyAlignment="1">
      <alignment horizontal="left" vertical="top"/>
    </xf>
    <xf numFmtId="0" fontId="1" fillId="5" borderId="10" xfId="0" applyFont="1" applyFill="1" applyBorder="1" applyAlignment="1">
      <alignment horizontal="left" vertical="top"/>
    </xf>
    <xf numFmtId="0" fontId="1" fillId="11" borderId="1" xfId="0" applyFont="1" applyFill="1" applyBorder="1" applyAlignment="1">
      <alignment horizontal="left" vertical="top"/>
    </xf>
    <xf numFmtId="0" fontId="1" fillId="4" borderId="8" xfId="0" applyFont="1" applyFill="1" applyBorder="1" applyAlignment="1">
      <alignment horizontal="left" vertical="top"/>
    </xf>
    <xf numFmtId="0" fontId="1" fillId="4" borderId="10" xfId="0" applyFont="1" applyFill="1" applyBorder="1" applyAlignment="1">
      <alignment horizontal="left" vertical="top"/>
    </xf>
    <xf numFmtId="0" fontId="0" fillId="4" borderId="8" xfId="0" applyFill="1" applyBorder="1" applyAlignment="1">
      <alignment horizontal="left" vertical="top"/>
    </xf>
    <xf numFmtId="0" fontId="0" fillId="4" borderId="7" xfId="0" applyFill="1" applyBorder="1" applyAlignment="1">
      <alignment horizontal="left" vertical="top"/>
    </xf>
    <xf numFmtId="0" fontId="0" fillId="4" borderId="10" xfId="0" applyFill="1" applyBorder="1" applyAlignment="1">
      <alignment horizontal="left" vertical="top"/>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0" xfId="0" applyBorder="1" applyAlignment="1" applyProtection="1">
      <alignment horizontal="left" vertical="top"/>
      <protection locked="0"/>
    </xf>
    <xf numFmtId="15" fontId="0" fillId="0" borderId="1" xfId="0" applyNumberFormat="1" applyBorder="1" applyAlignment="1">
      <alignment horizontal="left" vertical="top"/>
    </xf>
    <xf numFmtId="0" fontId="0" fillId="0" borderId="1" xfId="0" applyBorder="1" applyAlignment="1">
      <alignment horizontal="left" vertical="top"/>
    </xf>
    <xf numFmtId="0" fontId="0" fillId="11" borderId="1" xfId="0" applyFill="1" applyBorder="1" applyAlignment="1">
      <alignment horizontal="left" vertical="top"/>
    </xf>
    <xf numFmtId="0" fontId="27" fillId="9" borderId="0" xfId="0" applyFont="1" applyFill="1" applyAlignment="1">
      <alignment horizontal="left" vertical="top"/>
    </xf>
    <xf numFmtId="0" fontId="0" fillId="9" borderId="0" xfId="0" applyFill="1" applyAlignment="1">
      <alignment horizontal="left" vertical="top"/>
    </xf>
    <xf numFmtId="0" fontId="0" fillId="9" borderId="13" xfId="0" applyFill="1" applyBorder="1" applyAlignment="1">
      <alignment horizontal="left" vertical="top"/>
    </xf>
    <xf numFmtId="0" fontId="0" fillId="0" borderId="9" xfId="0" applyBorder="1" applyAlignment="1">
      <alignment horizontal="center" vertical="top"/>
    </xf>
    <xf numFmtId="0" fontId="0" fillId="0" borderId="3" xfId="0" applyBorder="1" applyAlignment="1">
      <alignment horizontal="center" vertical="top"/>
    </xf>
    <xf numFmtId="0" fontId="25" fillId="4" borderId="1" xfId="0" applyFont="1" applyFill="1" applyBorder="1" applyAlignment="1">
      <alignment horizontal="center" vertical="top"/>
    </xf>
    <xf numFmtId="0" fontId="0" fillId="2" borderId="1" xfId="0" applyFill="1" applyBorder="1" applyAlignment="1" applyProtection="1">
      <alignment horizontal="left" vertical="top" wrapText="1"/>
      <protection locked="0"/>
    </xf>
    <xf numFmtId="0" fontId="1" fillId="0" borderId="9" xfId="0" applyFont="1" applyBorder="1" applyAlignment="1">
      <alignment horizontal="left" vertical="top"/>
    </xf>
    <xf numFmtId="0" fontId="1" fillId="0" borderId="3" xfId="0" applyFont="1" applyBorder="1" applyAlignment="1">
      <alignment horizontal="left" vertical="top"/>
    </xf>
    <xf numFmtId="0" fontId="1" fillId="2" borderId="3" xfId="0" applyFont="1" applyFill="1" applyBorder="1" applyAlignment="1" applyProtection="1">
      <alignment horizontal="left" vertical="top"/>
      <protection locked="0"/>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7" borderId="7" xfId="0" applyFont="1" applyFill="1" applyBorder="1" applyAlignment="1" applyProtection="1">
      <alignment horizontal="left" vertical="top"/>
    </xf>
    <xf numFmtId="0" fontId="48" fillId="7" borderId="7" xfId="0" applyFont="1" applyFill="1" applyBorder="1" applyAlignment="1" applyProtection="1">
      <alignment horizontal="left" vertical="top"/>
    </xf>
    <xf numFmtId="0" fontId="1" fillId="0" borderId="7" xfId="0" applyFont="1" applyBorder="1" applyAlignment="1">
      <alignment horizontal="left" vertical="top"/>
    </xf>
    <xf numFmtId="15" fontId="1" fillId="0" borderId="7" xfId="0" applyNumberFormat="1" applyFont="1" applyBorder="1" applyAlignment="1">
      <alignment horizontal="left"/>
    </xf>
    <xf numFmtId="0" fontId="1" fillId="0" borderId="7" xfId="0" applyFont="1" applyBorder="1" applyAlignment="1">
      <alignment horizontal="left"/>
    </xf>
    <xf numFmtId="0" fontId="20" fillId="0" borderId="1" xfId="0" applyFont="1" applyBorder="1" applyAlignment="1">
      <alignment horizontal="left" vertical="top"/>
    </xf>
    <xf numFmtId="0" fontId="17" fillId="0" borderId="1" xfId="0" applyFont="1" applyBorder="1" applyAlignment="1">
      <alignment horizontal="center" vertical="top" wrapText="1"/>
    </xf>
    <xf numFmtId="0" fontId="0" fillId="0" borderId="0" xfId="0" applyAlignment="1">
      <alignment horizontal="center"/>
    </xf>
    <xf numFmtId="0" fontId="1" fillId="0" borderId="1" xfId="0" applyFont="1" applyBorder="1" applyAlignment="1">
      <alignment horizontal="left" vertical="top"/>
    </xf>
    <xf numFmtId="0" fontId="30" fillId="0" borderId="7" xfId="0" applyFont="1" applyBorder="1" applyAlignment="1">
      <alignment horizontal="center" vertical="center"/>
    </xf>
    <xf numFmtId="0" fontId="0" fillId="2" borderId="1" xfId="0" applyFill="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wrapText="1"/>
      <protection locked="0"/>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49" fillId="2" borderId="0" xfId="4" applyFont="1" applyFill="1" applyAlignment="1">
      <alignment vertical="center" wrapText="1"/>
    </xf>
  </cellXfs>
  <cellStyles count="5">
    <cellStyle name="Hyperlink" xfId="4" builtinId="8"/>
    <cellStyle name="Normal" xfId="0" builtinId="0"/>
    <cellStyle name="Normal 2" xfId="1" xr:uid="{00000000-0005-0000-0000-000002000000}"/>
    <cellStyle name="Normal 2 2" xfId="2" xr:uid="{00000000-0005-0000-0000-000003000000}"/>
    <cellStyle name="Percent" xfId="3" builtinId="5"/>
  </cellStyles>
  <dxfs count="0"/>
  <tableStyles count="0" defaultTableStyle="TableStyleMedium2" defaultPivotStyle="PivotStyleLight16"/>
  <colors>
    <mruColors>
      <color rgb="FFD786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142875</xdr:rowOff>
    </xdr:from>
    <xdr:to>
      <xdr:col>0</xdr:col>
      <xdr:colOff>2124074</xdr:colOff>
      <xdr:row>0</xdr:row>
      <xdr:rowOff>752475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00025" y="142875"/>
          <a:ext cx="1914524" cy="600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1956954</xdr:colOff>
      <xdr:row>5</xdr:row>
      <xdr:rowOff>8659</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tretch>
          <a:fillRect/>
        </a:stretch>
      </xdr:blipFill>
      <xdr:spPr>
        <a:xfrm>
          <a:off x="0" y="190500"/>
          <a:ext cx="1956954" cy="7706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1835726</xdr:colOff>
      <xdr:row>5</xdr:row>
      <xdr:rowOff>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0" y="190500"/>
          <a:ext cx="1835726" cy="762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1835726</xdr:colOff>
      <xdr:row>5</xdr:row>
      <xdr:rowOff>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a:fillRect/>
        </a:stretch>
      </xdr:blipFill>
      <xdr:spPr>
        <a:xfrm>
          <a:off x="0" y="190500"/>
          <a:ext cx="1835726" cy="762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1930976</xdr:colOff>
      <xdr:row>5</xdr:row>
      <xdr:rowOff>0</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a:stretch>
          <a:fillRect/>
        </a:stretch>
      </xdr:blipFill>
      <xdr:spPr>
        <a:xfrm>
          <a:off x="0" y="190500"/>
          <a:ext cx="1930976" cy="762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1930976</xdr:colOff>
      <xdr:row>5</xdr:row>
      <xdr:rowOff>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tretch>
          <a:fillRect/>
        </a:stretch>
      </xdr:blipFill>
      <xdr:spPr>
        <a:xfrm>
          <a:off x="0" y="190500"/>
          <a:ext cx="1930976" cy="762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276226</xdr:colOff>
      <xdr:row>4</xdr:row>
      <xdr:rowOff>19050</xdr:rowOff>
    </xdr:from>
    <xdr:to>
      <xdr:col>25</xdr:col>
      <xdr:colOff>866776</xdr:colOff>
      <xdr:row>5</xdr:row>
      <xdr:rowOff>9525</xdr:rowOff>
    </xdr:to>
    <xdr:sp macro="" textlink="">
      <xdr:nvSpPr>
        <xdr:cNvPr id="2" name="Text 21">
          <a:extLst>
            <a:ext uri="{FF2B5EF4-FFF2-40B4-BE49-F238E27FC236}">
              <a16:creationId xmlns:a16="http://schemas.microsoft.com/office/drawing/2014/main" id="{00000000-0008-0000-0100-000002000000}"/>
            </a:ext>
          </a:extLst>
        </xdr:cNvPr>
        <xdr:cNvSpPr txBox="1">
          <a:spLocks noChangeArrowheads="1"/>
        </xdr:cNvSpPr>
      </xdr:nvSpPr>
      <xdr:spPr bwMode="auto">
        <a:xfrm>
          <a:off x="10810876" y="1238250"/>
          <a:ext cx="590550" cy="295275"/>
        </a:xfrm>
        <a:prstGeom prst="rect">
          <a:avLst/>
        </a:prstGeom>
        <a:noFill/>
        <a:ln w="1">
          <a:noFill/>
          <a:miter lim="800000"/>
          <a:headEnd/>
          <a:tailEnd/>
        </a:ln>
      </xdr:spPr>
      <xdr:txBody>
        <a:bodyPr vertOverflow="clip" wrap="square" lIns="45720" tIns="41148" rIns="45720" bIns="41148" anchor="ctr" upright="1"/>
        <a:lstStyle/>
        <a:p>
          <a:pPr algn="ctr" rtl="0">
            <a:defRPr sz="1000"/>
          </a:pPr>
          <a:endParaRPr lang="en-CA" sz="2400" b="1" i="0" u="none" strike="noStrike" baseline="0">
            <a:solidFill>
              <a:srgbClr val="000000"/>
            </a:solidFill>
            <a:latin typeface="Times"/>
            <a:cs typeface="Times"/>
          </a:endParaRPr>
        </a:p>
      </xdr:txBody>
    </xdr:sp>
    <xdr:clientData/>
  </xdr:twoCellAnchor>
  <xdr:twoCellAnchor>
    <xdr:from>
      <xdr:col>5</xdr:col>
      <xdr:colOff>0</xdr:colOff>
      <xdr:row>0</xdr:row>
      <xdr:rowOff>0</xdr:rowOff>
    </xdr:from>
    <xdr:to>
      <xdr:col>6</xdr:col>
      <xdr:colOff>0</xdr:colOff>
      <xdr:row>0</xdr:row>
      <xdr:rowOff>0</xdr:rowOff>
    </xdr:to>
    <xdr:sp macro="" textlink="">
      <xdr:nvSpPr>
        <xdr:cNvPr id="3" name="Text 264">
          <a:extLst>
            <a:ext uri="{FF2B5EF4-FFF2-40B4-BE49-F238E27FC236}">
              <a16:creationId xmlns:a16="http://schemas.microsoft.com/office/drawing/2014/main" id="{00000000-0008-0000-0100-000003000000}"/>
            </a:ext>
          </a:extLst>
        </xdr:cNvPr>
        <xdr:cNvSpPr txBox="1">
          <a:spLocks noChangeArrowheads="1"/>
        </xdr:cNvSpPr>
      </xdr:nvSpPr>
      <xdr:spPr bwMode="auto">
        <a:xfrm>
          <a:off x="5886450" y="0"/>
          <a:ext cx="11658600" cy="0"/>
        </a:xfrm>
        <a:prstGeom prst="rect">
          <a:avLst/>
        </a:prstGeom>
        <a:solidFill>
          <a:srgbClr val="FFFFFF"/>
        </a:solidFill>
        <a:ln w="9525">
          <a:solidFill>
            <a:srgbClr val="000000"/>
          </a:solidFill>
          <a:miter lim="800000"/>
          <a:headEnd/>
          <a:tailEnd/>
        </a:ln>
      </xdr:spPr>
      <xdr:txBody>
        <a:bodyPr vertOverflow="clip" wrap="square" lIns="73152" tIns="54864" rIns="73152" bIns="54864" anchor="ctr" upright="1"/>
        <a:lstStyle/>
        <a:p>
          <a:pPr algn="ctr" rtl="0">
            <a:defRPr sz="1000"/>
          </a:pPr>
          <a:r>
            <a:rPr lang="en-CA" sz="3600" b="0" i="0" u="none" strike="noStrike" baseline="0">
              <a:solidFill>
                <a:srgbClr val="000000"/>
              </a:solidFill>
              <a:latin typeface="Arial"/>
              <a:cs typeface="Arial"/>
            </a:rPr>
            <a:t>SECONDARY  SKILLS 2007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3" name="Picture 2">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1965614</xdr:colOff>
      <xdr:row>5</xdr:row>
      <xdr:rowOff>0</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stretch>
          <a:fillRect/>
        </a:stretch>
      </xdr:blipFill>
      <xdr:spPr>
        <a:xfrm>
          <a:off x="0" y="190500"/>
          <a:ext cx="1965614"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200025</xdr:colOff>
      <xdr:row>0</xdr:row>
      <xdr:rowOff>76200</xdr:rowOff>
    </xdr:from>
    <xdr:to>
      <xdr:col>6</xdr:col>
      <xdr:colOff>2095500</xdr:colOff>
      <xdr:row>3</xdr:row>
      <xdr:rowOff>142875</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stretch>
          <a:fillRect/>
        </a:stretch>
      </xdr:blipFill>
      <xdr:spPr>
        <a:xfrm>
          <a:off x="3857625" y="76200"/>
          <a:ext cx="189547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1974272</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0" y="190500"/>
          <a:ext cx="1974272"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2129204</xdr:colOff>
      <xdr:row>5</xdr:row>
      <xdr:rowOff>3467</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stretch>
          <a:fillRect/>
        </a:stretch>
      </xdr:blipFill>
      <xdr:spPr>
        <a:xfrm>
          <a:off x="0" y="190499"/>
          <a:ext cx="2110154" cy="754673"/>
        </a:xfrm>
        <a:prstGeom prst="rect">
          <a:avLst/>
        </a:prstGeom>
      </xdr:spPr>
    </xdr:pic>
    <xdr:clientData/>
  </xdr:twoCellAnchor>
  <xdr:twoCellAnchor editAs="oneCell">
    <xdr:from>
      <xdr:col>0</xdr:col>
      <xdr:colOff>0</xdr:colOff>
      <xdr:row>24</xdr:row>
      <xdr:rowOff>87923</xdr:rowOff>
    </xdr:from>
    <xdr:to>
      <xdr:col>0</xdr:col>
      <xdr:colOff>4377301</xdr:colOff>
      <xdr:row>48</xdr:row>
      <xdr:rowOff>33621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6286500"/>
          <a:ext cx="4358251" cy="4502458"/>
        </a:xfrm>
        <a:prstGeom prst="rect">
          <a:avLst/>
        </a:prstGeom>
      </xdr:spPr>
    </xdr:pic>
    <xdr:clientData/>
  </xdr:twoCellAnchor>
  <xdr:twoCellAnchor editAs="oneCell">
    <xdr:from>
      <xdr:col>2</xdr:col>
      <xdr:colOff>244104</xdr:colOff>
      <xdr:row>23</xdr:row>
      <xdr:rowOff>117231</xdr:rowOff>
    </xdr:from>
    <xdr:to>
      <xdr:col>20</xdr:col>
      <xdr:colOff>149097</xdr:colOff>
      <xdr:row>47</xdr:row>
      <xdr:rowOff>148443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4911354" y="6125308"/>
          <a:ext cx="4381450" cy="46013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2129204</xdr:colOff>
      <xdr:row>5</xdr:row>
      <xdr:rowOff>3467</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0" y="190499"/>
          <a:ext cx="2129204" cy="765468"/>
        </a:xfrm>
        <a:prstGeom prst="rect">
          <a:avLst/>
        </a:prstGeom>
      </xdr:spPr>
    </xdr:pic>
    <xdr:clientData/>
  </xdr:twoCellAnchor>
  <xdr:twoCellAnchor editAs="oneCell">
    <xdr:from>
      <xdr:col>0</xdr:col>
      <xdr:colOff>0</xdr:colOff>
      <xdr:row>24</xdr:row>
      <xdr:rowOff>87923</xdr:rowOff>
    </xdr:from>
    <xdr:to>
      <xdr:col>0</xdr:col>
      <xdr:colOff>4377301</xdr:colOff>
      <xdr:row>48</xdr:row>
      <xdr:rowOff>33621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7041173"/>
          <a:ext cx="4377301" cy="4517698"/>
        </a:xfrm>
        <a:prstGeom prst="rect">
          <a:avLst/>
        </a:prstGeom>
      </xdr:spPr>
    </xdr:pic>
    <xdr:clientData/>
  </xdr:twoCellAnchor>
  <xdr:twoCellAnchor editAs="oneCell">
    <xdr:from>
      <xdr:col>2</xdr:col>
      <xdr:colOff>244104</xdr:colOff>
      <xdr:row>23</xdr:row>
      <xdr:rowOff>117231</xdr:rowOff>
    </xdr:from>
    <xdr:to>
      <xdr:col>20</xdr:col>
      <xdr:colOff>149097</xdr:colOff>
      <xdr:row>47</xdr:row>
      <xdr:rowOff>148443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5082804" y="6879981"/>
          <a:ext cx="4362693" cy="4603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1974272</xdr:colOff>
      <xdr:row>5</xdr:row>
      <xdr:rowOff>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190500"/>
          <a:ext cx="1974272"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1974272</xdr:colOff>
      <xdr:row>5</xdr:row>
      <xdr:rowOff>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0" y="190500"/>
          <a:ext cx="1974272" cy="76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1956954</xdr:colOff>
      <xdr:row>5</xdr:row>
      <xdr:rowOff>8659</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a:fillRect/>
        </a:stretch>
      </xdr:blipFill>
      <xdr:spPr>
        <a:xfrm>
          <a:off x="0" y="190500"/>
          <a:ext cx="1956954" cy="770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cwbgroup.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048574"/>
  <sheetViews>
    <sheetView tabSelected="1" zoomScaleNormal="100" workbookViewId="0">
      <selection activeCell="A107" sqref="A107"/>
    </sheetView>
  </sheetViews>
  <sheetFormatPr defaultRowHeight="15" x14ac:dyDescent="0.25"/>
  <cols>
    <col min="1" max="1" width="171.42578125" customWidth="1"/>
  </cols>
  <sheetData>
    <row r="1" spans="1:1" ht="63.75" customHeight="1" x14ac:dyDescent="0.55000000000000004">
      <c r="A1" s="69" t="s">
        <v>68</v>
      </c>
    </row>
    <row r="3" spans="1:1" ht="20.25" x14ac:dyDescent="0.25">
      <c r="A3" s="66" t="s">
        <v>69</v>
      </c>
    </row>
    <row r="4" spans="1:1" ht="63" x14ac:dyDescent="0.25">
      <c r="A4" s="52" t="s">
        <v>70</v>
      </c>
    </row>
    <row r="7" spans="1:1" ht="20.25" x14ac:dyDescent="0.25">
      <c r="A7" s="66" t="s">
        <v>71</v>
      </c>
    </row>
    <row r="8" spans="1:1" ht="47.25" x14ac:dyDescent="0.25">
      <c r="A8" s="52" t="s">
        <v>179</v>
      </c>
    </row>
    <row r="11" spans="1:1" ht="20.25" x14ac:dyDescent="0.25">
      <c r="A11" s="66" t="s">
        <v>72</v>
      </c>
    </row>
    <row r="12" spans="1:1" ht="63" x14ac:dyDescent="0.25">
      <c r="A12" s="52" t="s">
        <v>176</v>
      </c>
    </row>
    <row r="15" spans="1:1" ht="20.25" x14ac:dyDescent="0.25">
      <c r="A15" s="67" t="s">
        <v>73</v>
      </c>
    </row>
    <row r="17" spans="1:1" x14ac:dyDescent="0.25">
      <c r="A17" s="70" t="s">
        <v>102</v>
      </c>
    </row>
    <row r="18" spans="1:1" x14ac:dyDescent="0.25">
      <c r="A18" s="54" t="s">
        <v>74</v>
      </c>
    </row>
    <row r="19" spans="1:1" x14ac:dyDescent="0.25">
      <c r="A19" s="54" t="s">
        <v>100</v>
      </c>
    </row>
    <row r="21" spans="1:1" x14ac:dyDescent="0.25">
      <c r="A21" s="87" t="s">
        <v>141</v>
      </c>
    </row>
    <row r="22" spans="1:1" x14ac:dyDescent="0.25">
      <c r="A22" s="54" t="s">
        <v>75</v>
      </c>
    </row>
    <row r="23" spans="1:1" x14ac:dyDescent="0.25">
      <c r="A23" s="54" t="s">
        <v>76</v>
      </c>
    </row>
    <row r="24" spans="1:1" x14ac:dyDescent="0.25">
      <c r="A24" s="54" t="s">
        <v>109</v>
      </c>
    </row>
    <row r="25" spans="1:1" x14ac:dyDescent="0.25">
      <c r="A25" s="54" t="s">
        <v>108</v>
      </c>
    </row>
    <row r="26" spans="1:1" x14ac:dyDescent="0.25">
      <c r="A26" s="53" t="s">
        <v>138</v>
      </c>
    </row>
    <row r="27" spans="1:1" x14ac:dyDescent="0.25">
      <c r="A27" s="54" t="s">
        <v>139</v>
      </c>
    </row>
    <row r="28" spans="1:1" x14ac:dyDescent="0.25">
      <c r="A28" s="54" t="s">
        <v>110</v>
      </c>
    </row>
    <row r="29" spans="1:1" x14ac:dyDescent="0.25">
      <c r="A29" s="54" t="s">
        <v>107</v>
      </c>
    </row>
    <row r="30" spans="1:1" x14ac:dyDescent="0.25">
      <c r="A30" s="53" t="s">
        <v>78</v>
      </c>
    </row>
    <row r="31" spans="1:1" x14ac:dyDescent="0.25">
      <c r="A31" s="54" t="s">
        <v>79</v>
      </c>
    </row>
    <row r="32" spans="1:1" x14ac:dyDescent="0.25">
      <c r="A32" s="54" t="s">
        <v>177</v>
      </c>
    </row>
    <row r="33" spans="1:1" x14ac:dyDescent="0.25">
      <c r="A33" s="54"/>
    </row>
    <row r="34" spans="1:1" x14ac:dyDescent="0.25">
      <c r="A34" s="71" t="s">
        <v>137</v>
      </c>
    </row>
    <row r="35" spans="1:1" x14ac:dyDescent="0.25">
      <c r="A35" s="54" t="s">
        <v>75</v>
      </c>
    </row>
    <row r="36" spans="1:1" x14ac:dyDescent="0.25">
      <c r="A36" s="54" t="s">
        <v>76</v>
      </c>
    </row>
    <row r="37" spans="1:1" x14ac:dyDescent="0.25">
      <c r="A37" s="54" t="s">
        <v>109</v>
      </c>
    </row>
    <row r="38" spans="1:1" x14ac:dyDescent="0.25">
      <c r="A38" s="54" t="s">
        <v>108</v>
      </c>
    </row>
    <row r="39" spans="1:1" x14ac:dyDescent="0.25">
      <c r="A39" s="53" t="s">
        <v>77</v>
      </c>
    </row>
    <row r="40" spans="1:1" x14ac:dyDescent="0.25">
      <c r="A40" s="54" t="s">
        <v>140</v>
      </c>
    </row>
    <row r="41" spans="1:1" x14ac:dyDescent="0.25">
      <c r="A41" s="54" t="s">
        <v>110</v>
      </c>
    </row>
    <row r="42" spans="1:1" x14ac:dyDescent="0.25">
      <c r="A42" s="54" t="s">
        <v>107</v>
      </c>
    </row>
    <row r="43" spans="1:1" x14ac:dyDescent="0.25">
      <c r="A43" s="53" t="s">
        <v>78</v>
      </c>
    </row>
    <row r="44" spans="1:1" x14ac:dyDescent="0.25">
      <c r="A44" s="54" t="s">
        <v>79</v>
      </c>
    </row>
    <row r="45" spans="1:1" x14ac:dyDescent="0.25">
      <c r="A45" s="54" t="s">
        <v>177</v>
      </c>
    </row>
    <row r="46" spans="1:1" ht="15.75" x14ac:dyDescent="0.25">
      <c r="A46" s="51"/>
    </row>
    <row r="47" spans="1:1" x14ac:dyDescent="0.25">
      <c r="A47" s="72" t="s">
        <v>142</v>
      </c>
    </row>
    <row r="48" spans="1:1" x14ac:dyDescent="0.25">
      <c r="A48" s="54" t="s">
        <v>75</v>
      </c>
    </row>
    <row r="49" spans="1:1" x14ac:dyDescent="0.25">
      <c r="A49" s="54" t="s">
        <v>80</v>
      </c>
    </row>
    <row r="50" spans="1:1" x14ac:dyDescent="0.25">
      <c r="A50" s="54" t="s">
        <v>109</v>
      </c>
    </row>
    <row r="51" spans="1:1" x14ac:dyDescent="0.25">
      <c r="A51" s="54" t="s">
        <v>108</v>
      </c>
    </row>
    <row r="52" spans="1:1" x14ac:dyDescent="0.25">
      <c r="A52" s="53" t="s">
        <v>81</v>
      </c>
    </row>
    <row r="53" spans="1:1" ht="51.75" x14ac:dyDescent="0.25">
      <c r="A53" s="58" t="s">
        <v>115</v>
      </c>
    </row>
    <row r="54" spans="1:1" x14ac:dyDescent="0.25">
      <c r="A54" s="54" t="s">
        <v>82</v>
      </c>
    </row>
    <row r="55" spans="1:1" ht="25.5" x14ac:dyDescent="0.25">
      <c r="A55" s="75" t="s">
        <v>116</v>
      </c>
    </row>
    <row r="56" spans="1:1" ht="25.5" x14ac:dyDescent="0.25">
      <c r="A56" s="75" t="s">
        <v>173</v>
      </c>
    </row>
    <row r="57" spans="1:1" x14ac:dyDescent="0.25">
      <c r="A57" s="54" t="s">
        <v>110</v>
      </c>
    </row>
    <row r="58" spans="1:1" x14ac:dyDescent="0.25">
      <c r="A58" s="54" t="s">
        <v>107</v>
      </c>
    </row>
    <row r="59" spans="1:1" x14ac:dyDescent="0.25">
      <c r="A59" s="53" t="s">
        <v>78</v>
      </c>
    </row>
    <row r="60" spans="1:1" x14ac:dyDescent="0.25">
      <c r="A60" s="54" t="s">
        <v>79</v>
      </c>
    </row>
    <row r="61" spans="1:1" x14ac:dyDescent="0.25">
      <c r="A61" s="54" t="s">
        <v>177</v>
      </c>
    </row>
    <row r="62" spans="1:1" x14ac:dyDescent="0.25">
      <c r="A62" s="55"/>
    </row>
    <row r="63" spans="1:1" x14ac:dyDescent="0.25">
      <c r="A63" s="73" t="s">
        <v>143</v>
      </c>
    </row>
    <row r="64" spans="1:1" x14ac:dyDescent="0.25">
      <c r="A64" s="54" t="s">
        <v>75</v>
      </c>
    </row>
    <row r="65" spans="1:1" x14ac:dyDescent="0.25">
      <c r="A65" s="54" t="s">
        <v>80</v>
      </c>
    </row>
    <row r="66" spans="1:1" x14ac:dyDescent="0.25">
      <c r="A66" s="54" t="s">
        <v>105</v>
      </c>
    </row>
    <row r="67" spans="1:1" x14ac:dyDescent="0.25">
      <c r="A67" s="54" t="s">
        <v>106</v>
      </c>
    </row>
    <row r="68" spans="1:1" x14ac:dyDescent="0.25">
      <c r="A68" s="53" t="s">
        <v>144</v>
      </c>
    </row>
    <row r="69" spans="1:1" ht="51.75" x14ac:dyDescent="0.25">
      <c r="A69" s="58" t="s">
        <v>115</v>
      </c>
    </row>
    <row r="70" spans="1:1" x14ac:dyDescent="0.25">
      <c r="A70" s="54" t="s">
        <v>83</v>
      </c>
    </row>
    <row r="71" spans="1:1" ht="25.5" x14ac:dyDescent="0.25">
      <c r="A71" s="75" t="s">
        <v>116</v>
      </c>
    </row>
    <row r="72" spans="1:1" x14ac:dyDescent="0.25">
      <c r="A72" s="54" t="s">
        <v>110</v>
      </c>
    </row>
    <row r="73" spans="1:1" ht="25.5" x14ac:dyDescent="0.25">
      <c r="A73" s="75" t="s">
        <v>174</v>
      </c>
    </row>
    <row r="74" spans="1:1" x14ac:dyDescent="0.25">
      <c r="A74" s="54" t="s">
        <v>107</v>
      </c>
    </row>
    <row r="75" spans="1:1" x14ac:dyDescent="0.25">
      <c r="A75" s="53" t="s">
        <v>78</v>
      </c>
    </row>
    <row r="76" spans="1:1" x14ac:dyDescent="0.25">
      <c r="A76" s="54" t="s">
        <v>79</v>
      </c>
    </row>
    <row r="77" spans="1:1" x14ac:dyDescent="0.25">
      <c r="A77" s="54" t="s">
        <v>9</v>
      </c>
    </row>
    <row r="78" spans="1:1" ht="15.75" x14ac:dyDescent="0.25">
      <c r="A78" s="51"/>
    </row>
    <row r="79" spans="1:1" ht="20.25" x14ac:dyDescent="0.25">
      <c r="A79" s="67" t="s">
        <v>84</v>
      </c>
    </row>
    <row r="80" spans="1:1" x14ac:dyDescent="0.25">
      <c r="A80" s="56"/>
    </row>
    <row r="81" spans="1:1" x14ac:dyDescent="0.25">
      <c r="A81" s="70" t="s">
        <v>103</v>
      </c>
    </row>
    <row r="82" spans="1:1" x14ac:dyDescent="0.25">
      <c r="A82" s="54" t="s">
        <v>101</v>
      </c>
    </row>
    <row r="83" spans="1:1" x14ac:dyDescent="0.25">
      <c r="A83" s="54" t="s">
        <v>85</v>
      </c>
    </row>
    <row r="84" spans="1:1" x14ac:dyDescent="0.25">
      <c r="A84" s="54" t="s">
        <v>86</v>
      </c>
    </row>
    <row r="85" spans="1:1" x14ac:dyDescent="0.25">
      <c r="A85" s="54" t="s">
        <v>87</v>
      </c>
    </row>
    <row r="86" spans="1:1" x14ac:dyDescent="0.25">
      <c r="A86" s="54"/>
    </row>
    <row r="87" spans="1:1" x14ac:dyDescent="0.25">
      <c r="A87" s="74" t="s">
        <v>104</v>
      </c>
    </row>
    <row r="88" spans="1:1" ht="26.25" x14ac:dyDescent="0.25">
      <c r="A88" s="58" t="s">
        <v>91</v>
      </c>
    </row>
    <row r="89" spans="1:1" x14ac:dyDescent="0.25">
      <c r="A89" s="54" t="s">
        <v>99</v>
      </c>
    </row>
    <row r="90" spans="1:1" x14ac:dyDescent="0.25">
      <c r="A90" s="54" t="s">
        <v>111</v>
      </c>
    </row>
    <row r="91" spans="1:1" x14ac:dyDescent="0.25">
      <c r="A91" s="54" t="s">
        <v>88</v>
      </c>
    </row>
    <row r="92" spans="1:1" x14ac:dyDescent="0.25">
      <c r="A92" s="54" t="s">
        <v>89</v>
      </c>
    </row>
    <row r="96" spans="1:1" ht="20.25" x14ac:dyDescent="0.25">
      <c r="A96" s="66" t="s">
        <v>90</v>
      </c>
    </row>
    <row r="97" spans="1:1" ht="20.25" x14ac:dyDescent="0.25">
      <c r="A97" s="57"/>
    </row>
    <row r="98" spans="1:1" ht="60.75" x14ac:dyDescent="0.25">
      <c r="A98" s="57" t="s">
        <v>168</v>
      </c>
    </row>
    <row r="99" spans="1:1" ht="20.25" x14ac:dyDescent="0.25">
      <c r="A99" s="57"/>
    </row>
    <row r="100" spans="1:1" ht="21" x14ac:dyDescent="0.25">
      <c r="A100" s="154" t="s">
        <v>180</v>
      </c>
    </row>
    <row r="101" spans="1:1" ht="20.25" x14ac:dyDescent="0.25">
      <c r="A101" s="68" t="s">
        <v>181</v>
      </c>
    </row>
    <row r="1048572" spans="3:4" x14ac:dyDescent="0.25">
      <c r="C1048572" s="84" t="s">
        <v>93</v>
      </c>
      <c r="D1048572" s="84" t="s">
        <v>96</v>
      </c>
    </row>
    <row r="1048573" spans="3:4" x14ac:dyDescent="0.25">
      <c r="C1048573" s="85" t="s">
        <v>94</v>
      </c>
      <c r="D1048573" s="85" t="s">
        <v>98</v>
      </c>
    </row>
    <row r="1048574" spans="3:4" x14ac:dyDescent="0.25">
      <c r="C1048574" s="86" t="s">
        <v>95</v>
      </c>
      <c r="D1048574" s="86" t="s">
        <v>97</v>
      </c>
    </row>
  </sheetData>
  <sheetProtection algorithmName="SHA-512" hashValue="aqy7ZpVdUmAhxV12ksB8DKg+PP02ulD4IKzHGaHc1cqJ7nbppoOFGYXdhQ04zC2QjtFvZ77CB+/KuVfryq1ymw==" saltValue="NH9w9Cs+t/HeHW3OaS5Gtg==" spinCount="100000" sheet="1" objects="1" scenarios="1"/>
  <hyperlinks>
    <hyperlink ref="A100" r:id="rId1" xr:uid="{C96DDF3A-BB85-4DAC-9CA8-A7A709F3F2F6}"/>
  </hyperlinks>
  <pageMargins left="0.7" right="0.7" top="0.75" bottom="0.75" header="0.3" footer="0.3"/>
  <pageSetup scale="52"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00B0F0"/>
    <pageSetUpPr fitToPage="1"/>
  </sheetPr>
  <dimension ref="A1:AH24"/>
  <sheetViews>
    <sheetView zoomScale="110" zoomScaleNormal="110" workbookViewId="0">
      <pane xSplit="1" topLeftCell="C1" activePane="topRight" state="frozen"/>
      <selection sqref="A1:XFD1048576"/>
      <selection pane="topRight" activeCell="I7" sqref="I7"/>
    </sheetView>
  </sheetViews>
  <sheetFormatPr defaultRowHeight="15" x14ac:dyDescent="0.25"/>
  <cols>
    <col min="1" max="1" width="66.28515625" customWidth="1"/>
    <col min="2" max="31" width="4.7109375" customWidth="1"/>
  </cols>
  <sheetData>
    <row r="1" spans="1:34" x14ac:dyDescent="0.25">
      <c r="B1" s="14"/>
    </row>
    <row r="2" spans="1:34"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4"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c r="AH3" t="s">
        <v>117</v>
      </c>
    </row>
    <row r="4" spans="1:34" x14ac:dyDescent="0.25">
      <c r="B4" s="14"/>
    </row>
    <row r="5" spans="1:34"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4"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4" ht="51"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4" ht="39.950000000000003" customHeight="1" x14ac:dyDescent="0.25">
      <c r="A8" s="1" t="s">
        <v>112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4" ht="39.950000000000003" customHeight="1" x14ac:dyDescent="0.25">
      <c r="A9" s="1" t="s">
        <v>165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4" ht="18" customHeight="1" x14ac:dyDescent="0.25">
      <c r="A10" s="1" t="s">
        <v>21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4" ht="26.1" customHeight="1" x14ac:dyDescent="0.25">
      <c r="A11" s="1" t="s">
        <v>166</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4" ht="18" customHeight="1" x14ac:dyDescent="0.25">
      <c r="A12" s="1"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4" ht="18" customHeight="1" x14ac:dyDescent="0.25">
      <c r="A13" s="1" t="s">
        <v>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4" ht="39.950000000000003" customHeight="1" x14ac:dyDescent="0.25">
      <c r="A14" s="20" t="s">
        <v>47</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4" ht="53.25"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4" ht="39.950000000000003" customHeight="1" x14ac:dyDescent="0.25">
      <c r="A16" s="21" t="s">
        <v>30</v>
      </c>
      <c r="B16" s="25">
        <f>SUMIF(B8:B14,"&gt;0")/0.7</f>
        <v>0</v>
      </c>
      <c r="C16" s="25">
        <f t="shared" ref="C16:AE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si="0"/>
        <v>0</v>
      </c>
      <c r="N16" s="25">
        <f t="shared" si="0"/>
        <v>0</v>
      </c>
      <c r="O16" s="25">
        <f t="shared" si="0"/>
        <v>0</v>
      </c>
      <c r="P16" s="25">
        <f t="shared" si="0"/>
        <v>0</v>
      </c>
      <c r="Q16" s="25">
        <f t="shared" si="0"/>
        <v>0</v>
      </c>
      <c r="R16" s="25">
        <f t="shared" si="0"/>
        <v>0</v>
      </c>
      <c r="S16" s="25">
        <f t="shared" si="0"/>
        <v>0</v>
      </c>
      <c r="T16" s="25">
        <f t="shared" si="0"/>
        <v>0</v>
      </c>
      <c r="U16" s="25">
        <f t="shared" si="0"/>
        <v>0</v>
      </c>
      <c r="V16" s="25">
        <f t="shared" si="0"/>
        <v>0</v>
      </c>
      <c r="W16" s="25">
        <f t="shared" si="0"/>
        <v>0</v>
      </c>
      <c r="X16" s="25">
        <f t="shared" si="0"/>
        <v>0</v>
      </c>
      <c r="Y16" s="25">
        <f t="shared" si="0"/>
        <v>0</v>
      </c>
      <c r="Z16" s="25">
        <f t="shared" si="0"/>
        <v>0</v>
      </c>
      <c r="AA16" s="25">
        <f t="shared" si="0"/>
        <v>0</v>
      </c>
      <c r="AB16" s="25">
        <f t="shared" si="0"/>
        <v>0</v>
      </c>
      <c r="AC16" s="25">
        <f t="shared" si="0"/>
        <v>0</v>
      </c>
      <c r="AD16" s="25">
        <f t="shared" si="0"/>
        <v>0</v>
      </c>
      <c r="AE16" s="25">
        <f t="shared" si="0"/>
        <v>0</v>
      </c>
      <c r="AG16" t="s">
        <v>9</v>
      </c>
    </row>
    <row r="17" spans="1:31" ht="18" customHeight="1" x14ac:dyDescent="0.25">
      <c r="A17" s="23" t="s">
        <v>31</v>
      </c>
      <c r="B17" s="25" t="b">
        <f>IF(B15&gt;0,SUM(B8:B15)/0.8)</f>
        <v>0</v>
      </c>
      <c r="C17" s="25" t="b">
        <f t="shared" ref="C17:AE17" si="1">IF(C15&gt;0,SUM(C8:C15)/0.8)</f>
        <v>0</v>
      </c>
      <c r="D17" s="25" t="b">
        <f t="shared" si="1"/>
        <v>0</v>
      </c>
      <c r="E17" s="25" t="b">
        <f t="shared" si="1"/>
        <v>0</v>
      </c>
      <c r="F17" s="25" t="b">
        <f t="shared" si="1"/>
        <v>0</v>
      </c>
      <c r="G17" s="25" t="b">
        <f t="shared" si="1"/>
        <v>0</v>
      </c>
      <c r="H17" s="25" t="b">
        <f t="shared" si="1"/>
        <v>0</v>
      </c>
      <c r="I17" s="25" t="b">
        <f t="shared" si="1"/>
        <v>0</v>
      </c>
      <c r="J17" s="25" t="b">
        <f t="shared" si="1"/>
        <v>0</v>
      </c>
      <c r="K17" s="25" t="b">
        <f t="shared" si="1"/>
        <v>0</v>
      </c>
      <c r="L17" s="25" t="b">
        <f t="shared" si="1"/>
        <v>0</v>
      </c>
      <c r="M17" s="25" t="b">
        <f t="shared" si="1"/>
        <v>0</v>
      </c>
      <c r="N17" s="25" t="b">
        <f t="shared" si="1"/>
        <v>0</v>
      </c>
      <c r="O17" s="25" t="b">
        <f t="shared" si="1"/>
        <v>0</v>
      </c>
      <c r="P17" s="25" t="b">
        <f t="shared" si="1"/>
        <v>0</v>
      </c>
      <c r="Q17" s="25" t="b">
        <f t="shared" si="1"/>
        <v>0</v>
      </c>
      <c r="R17" s="25" t="b">
        <f t="shared" si="1"/>
        <v>0</v>
      </c>
      <c r="S17" s="25" t="b">
        <f t="shared" si="1"/>
        <v>0</v>
      </c>
      <c r="T17" s="25" t="b">
        <f t="shared" si="1"/>
        <v>0</v>
      </c>
      <c r="U17" s="25" t="b">
        <f t="shared" si="1"/>
        <v>0</v>
      </c>
      <c r="V17" s="25" t="b">
        <f t="shared" si="1"/>
        <v>0</v>
      </c>
      <c r="W17" s="25" t="b">
        <f t="shared" si="1"/>
        <v>0</v>
      </c>
      <c r="X17" s="25" t="b">
        <f t="shared" si="1"/>
        <v>0</v>
      </c>
      <c r="Y17" s="25" t="b">
        <f t="shared" si="1"/>
        <v>0</v>
      </c>
      <c r="Z17" s="25" t="b">
        <f t="shared" si="1"/>
        <v>0</v>
      </c>
      <c r="AA17" s="25" t="b">
        <f t="shared" si="1"/>
        <v>0</v>
      </c>
      <c r="AB17" s="25" t="b">
        <f t="shared" si="1"/>
        <v>0</v>
      </c>
      <c r="AC17" s="25" t="b">
        <f t="shared" si="1"/>
        <v>0</v>
      </c>
      <c r="AD17" s="25" t="b">
        <f t="shared" si="1"/>
        <v>0</v>
      </c>
      <c r="AE17" s="25" t="b">
        <f t="shared" si="1"/>
        <v>0</v>
      </c>
    </row>
    <row r="18" spans="1:31" ht="18" customHeight="1" x14ac:dyDescent="0.35">
      <c r="A18" s="24" t="s">
        <v>10</v>
      </c>
      <c r="B18" s="10">
        <f>IF(B7="f","Fail",IF(B7="R","Redo",IF(B8="f","Fail",IF(B9="f","Fail",IF(B10="f","Fail",IF(B11="f","Fail",IF(B12="f","Fail",IF(B13="f","Fail",IF(B14="f","Fail",IF(B15="f","Fail",IF(B16="f","Fail",IF(B17="f","Fail",IF(B15&gt;0,SUM(B8:B15)/0.8,SUM(B8:B14)/0.7)))))))))))))</f>
        <v>0</v>
      </c>
      <c r="C18" s="10">
        <f t="shared" ref="C18:AE18" si="2">IF(C7="f","Fail",IF(C7="R","Redo",IF(C8="f","Fail",IF(C9="f","Fail",IF(C10="f","Fail",IF(C11="f","Fail",IF(C12="f","Fail",IF(C13="f","Fail",IF(C14="f","Fail",IF(C15="f","Fail",IF(C16="f","Fail",IF(C17="f","Fail",IF(C15&gt;0,SUM(C8:C15)/0.8,SUM(C8:C14)/0.7)))))))))))))</f>
        <v>0</v>
      </c>
      <c r="D18" s="10">
        <f t="shared" si="2"/>
        <v>0</v>
      </c>
      <c r="E18" s="10">
        <f t="shared" si="2"/>
        <v>0</v>
      </c>
      <c r="F18" s="10">
        <f t="shared" si="2"/>
        <v>0</v>
      </c>
      <c r="G18" s="10">
        <f t="shared" si="2"/>
        <v>0</v>
      </c>
      <c r="H18" s="10">
        <f t="shared" si="2"/>
        <v>0</v>
      </c>
      <c r="I18" s="10">
        <f t="shared" si="2"/>
        <v>0</v>
      </c>
      <c r="J18" s="10">
        <f t="shared" si="2"/>
        <v>0</v>
      </c>
      <c r="K18" s="10">
        <f t="shared" si="2"/>
        <v>0</v>
      </c>
      <c r="L18" s="10">
        <f t="shared" si="2"/>
        <v>0</v>
      </c>
      <c r="M18" s="10">
        <f t="shared" si="2"/>
        <v>0</v>
      </c>
      <c r="N18" s="10">
        <f t="shared" si="2"/>
        <v>0</v>
      </c>
      <c r="O18" s="10">
        <f t="shared" si="2"/>
        <v>0</v>
      </c>
      <c r="P18" s="10">
        <f t="shared" si="2"/>
        <v>0</v>
      </c>
      <c r="Q18" s="10">
        <f t="shared" si="2"/>
        <v>0</v>
      </c>
      <c r="R18" s="10">
        <f t="shared" si="2"/>
        <v>0</v>
      </c>
      <c r="S18" s="10">
        <f t="shared" si="2"/>
        <v>0</v>
      </c>
      <c r="T18" s="10">
        <f t="shared" si="2"/>
        <v>0</v>
      </c>
      <c r="U18" s="10">
        <f t="shared" si="2"/>
        <v>0</v>
      </c>
      <c r="V18" s="10">
        <f t="shared" si="2"/>
        <v>0</v>
      </c>
      <c r="W18" s="10">
        <f t="shared" si="2"/>
        <v>0</v>
      </c>
      <c r="X18" s="10">
        <f t="shared" si="2"/>
        <v>0</v>
      </c>
      <c r="Y18" s="10">
        <f t="shared" si="2"/>
        <v>0</v>
      </c>
      <c r="Z18" s="10">
        <f t="shared" si="2"/>
        <v>0</v>
      </c>
      <c r="AA18" s="10">
        <f t="shared" si="2"/>
        <v>0</v>
      </c>
      <c r="AB18" s="10">
        <f t="shared" si="2"/>
        <v>0</v>
      </c>
      <c r="AC18" s="10">
        <f t="shared" si="2"/>
        <v>0</v>
      </c>
      <c r="AD18" s="10">
        <f t="shared" si="2"/>
        <v>0</v>
      </c>
      <c r="AE18" s="10">
        <f t="shared" si="2"/>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38.25" x14ac:dyDescent="0.25">
      <c r="A20" s="39" t="s">
        <v>48</v>
      </c>
      <c r="B20" s="132" t="s">
        <v>9</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YYex+z9EC4kpvVQvecTGqoHwUkSiEMvgS1y6oJgvIqRPgZU2mFIB3255MHWhwnyoqir/UEt8GCrBP9jrIQuePA==" saltValue="YjC9mZaGpNw/csxpE2VB2w==" spinCount="100000" sheet="1" objects="1" scenarios="1"/>
  <dataConsolidate/>
  <mergeCells count="9">
    <mergeCell ref="B2:G2"/>
    <mergeCell ref="H2:AE2"/>
    <mergeCell ref="B5:AE5"/>
    <mergeCell ref="B19:AE19"/>
    <mergeCell ref="B20:AE20"/>
    <mergeCell ref="AA3:AB3"/>
    <mergeCell ref="AC3:AE3"/>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INSTRUCTIONS!$D$1048571:$D$1048576</xm:f>
          </x14:formula1>
          <xm:sqref>B21:AE21</xm:sqref>
        </x14:dataValidation>
        <x14:dataValidation type="list" allowBlank="1" showInputMessage="1" showErrorMessage="1" xr:uid="{00000000-0002-0000-0900-000001000000}">
          <x14:formula1>
            <xm:f>INSTRUCTIONS!$C$1048571:$C$1048576</xm:f>
          </x14:formula1>
          <xm:sqref>B7:AE7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B0F0"/>
    <pageSetUpPr fitToPage="1"/>
  </sheetPr>
  <dimension ref="A1:AG24"/>
  <sheetViews>
    <sheetView zoomScale="110" zoomScaleNormal="110" workbookViewId="0">
      <pane xSplit="1" topLeftCell="B1" activePane="topRight" state="frozen"/>
      <selection sqref="A1:XFD1048576"/>
      <selection pane="topRight" activeCell="G8" sqref="G8"/>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52" t="s">
        <v>1</v>
      </c>
      <c r="C3" s="153"/>
      <c r="D3" s="153"/>
      <c r="E3" s="153"/>
      <c r="F3" s="153"/>
      <c r="G3" s="153"/>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3" ht="39.950000000000003" customHeight="1" x14ac:dyDescent="0.25">
      <c r="A9" s="1" t="s">
        <v>165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3" ht="18" customHeight="1" x14ac:dyDescent="0.25">
      <c r="A10" s="1" t="s">
        <v>21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3" ht="26.1" customHeight="1" x14ac:dyDescent="0.25">
      <c r="A11" s="1" t="s">
        <v>166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3" ht="18" customHeight="1" x14ac:dyDescent="0.25">
      <c r="A12" s="1"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3" ht="18" customHeight="1" x14ac:dyDescent="0.25">
      <c r="A13" s="1" t="s">
        <v>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3" ht="39.950000000000003" customHeight="1" x14ac:dyDescent="0.25">
      <c r="A14" s="20" t="s">
        <v>47</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3" ht="54"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3" ht="39.950000000000003" customHeight="1" x14ac:dyDescent="0.25">
      <c r="A16" s="21" t="s">
        <v>30</v>
      </c>
      <c r="B16" s="25">
        <f>SUMIF(B8:B14,"&gt;0")/0.7</f>
        <v>0</v>
      </c>
      <c r="C16" s="25">
        <f t="shared" ref="C16:L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ref="M16:AE16" si="1">SUMIF(M8:M14,"&gt;0")/0.7</f>
        <v>0</v>
      </c>
      <c r="N16" s="25">
        <f t="shared" si="1"/>
        <v>0</v>
      </c>
      <c r="O16" s="25">
        <f t="shared" si="1"/>
        <v>0</v>
      </c>
      <c r="P16" s="25">
        <f t="shared" si="1"/>
        <v>0</v>
      </c>
      <c r="Q16" s="25">
        <f t="shared" si="1"/>
        <v>0</v>
      </c>
      <c r="R16" s="25">
        <f t="shared" si="1"/>
        <v>0</v>
      </c>
      <c r="S16" s="25">
        <f t="shared" si="1"/>
        <v>0</v>
      </c>
      <c r="T16" s="25">
        <f t="shared" si="1"/>
        <v>0</v>
      </c>
      <c r="U16" s="25">
        <f t="shared" si="1"/>
        <v>0</v>
      </c>
      <c r="V16" s="25">
        <f t="shared" si="1"/>
        <v>0</v>
      </c>
      <c r="W16" s="25">
        <f t="shared" si="1"/>
        <v>0</v>
      </c>
      <c r="X16" s="25">
        <f t="shared" si="1"/>
        <v>0</v>
      </c>
      <c r="Y16" s="25">
        <f t="shared" si="1"/>
        <v>0</v>
      </c>
      <c r="Z16" s="25">
        <f t="shared" si="1"/>
        <v>0</v>
      </c>
      <c r="AA16" s="25">
        <f t="shared" si="1"/>
        <v>0</v>
      </c>
      <c r="AB16" s="25">
        <f t="shared" si="1"/>
        <v>0</v>
      </c>
      <c r="AC16" s="25">
        <f t="shared" si="1"/>
        <v>0</v>
      </c>
      <c r="AD16" s="25">
        <f t="shared" si="1"/>
        <v>0</v>
      </c>
      <c r="AE16" s="25">
        <f t="shared" si="1"/>
        <v>0</v>
      </c>
      <c r="AG16" t="s">
        <v>9</v>
      </c>
    </row>
    <row r="17" spans="1:31" ht="18" customHeight="1" x14ac:dyDescent="0.25">
      <c r="A17" s="23" t="s">
        <v>31</v>
      </c>
      <c r="B17" s="25" t="b">
        <f>IF(B15&gt;0,SUM(B8:B15)/0.8)</f>
        <v>0</v>
      </c>
      <c r="C17" s="25" t="b">
        <f t="shared" ref="C17:L17" si="2">IF(C15&gt;0,SUM(C8:C15)/0.8)</f>
        <v>0</v>
      </c>
      <c r="D17" s="25" t="b">
        <f t="shared" si="2"/>
        <v>0</v>
      </c>
      <c r="E17" s="25" t="b">
        <f t="shared" si="2"/>
        <v>0</v>
      </c>
      <c r="F17" s="25" t="b">
        <f t="shared" si="2"/>
        <v>0</v>
      </c>
      <c r="G17" s="25" t="b">
        <f t="shared" si="2"/>
        <v>0</v>
      </c>
      <c r="H17" s="25" t="b">
        <f t="shared" si="2"/>
        <v>0</v>
      </c>
      <c r="I17" s="25" t="b">
        <f t="shared" si="2"/>
        <v>0</v>
      </c>
      <c r="J17" s="25" t="b">
        <f t="shared" si="2"/>
        <v>0</v>
      </c>
      <c r="K17" s="25" t="b">
        <f t="shared" si="2"/>
        <v>0</v>
      </c>
      <c r="L17" s="25" t="b">
        <f t="shared" si="2"/>
        <v>0</v>
      </c>
      <c r="M17" s="25" t="b">
        <f t="shared" ref="M17:AE17" si="3">IF(M15&gt;0,SUM(M8:M15)/0.8)</f>
        <v>0</v>
      </c>
      <c r="N17" s="25" t="b">
        <f t="shared" si="3"/>
        <v>0</v>
      </c>
      <c r="O17" s="25" t="b">
        <f t="shared" si="3"/>
        <v>0</v>
      </c>
      <c r="P17" s="25" t="b">
        <f t="shared" si="3"/>
        <v>0</v>
      </c>
      <c r="Q17" s="25" t="b">
        <f t="shared" si="3"/>
        <v>0</v>
      </c>
      <c r="R17" s="25" t="b">
        <f t="shared" si="3"/>
        <v>0</v>
      </c>
      <c r="S17" s="25" t="b">
        <f t="shared" si="3"/>
        <v>0</v>
      </c>
      <c r="T17" s="25" t="b">
        <f t="shared" si="3"/>
        <v>0</v>
      </c>
      <c r="U17" s="25" t="b">
        <f t="shared" si="3"/>
        <v>0</v>
      </c>
      <c r="V17" s="25" t="b">
        <f t="shared" si="3"/>
        <v>0</v>
      </c>
      <c r="W17" s="25" t="b">
        <f t="shared" si="3"/>
        <v>0</v>
      </c>
      <c r="X17" s="25" t="b">
        <f t="shared" si="3"/>
        <v>0</v>
      </c>
      <c r="Y17" s="25" t="b">
        <f t="shared" si="3"/>
        <v>0</v>
      </c>
      <c r="Z17" s="25" t="b">
        <f t="shared" si="3"/>
        <v>0</v>
      </c>
      <c r="AA17" s="25" t="b">
        <f t="shared" si="3"/>
        <v>0</v>
      </c>
      <c r="AB17" s="25" t="b">
        <f t="shared" si="3"/>
        <v>0</v>
      </c>
      <c r="AC17" s="25" t="b">
        <f t="shared" si="3"/>
        <v>0</v>
      </c>
      <c r="AD17" s="25" t="b">
        <f t="shared" si="3"/>
        <v>0</v>
      </c>
      <c r="AE17" s="25" t="b">
        <f t="shared" si="3"/>
        <v>0</v>
      </c>
    </row>
    <row r="18" spans="1:31" ht="18" customHeight="1" x14ac:dyDescent="0.35">
      <c r="A18" s="24" t="s">
        <v>10</v>
      </c>
      <c r="B18" s="10">
        <f>IF(B7="f","Fail",IF(B7="R","Redo",IF(B8="f","Fail",IF(B9="f","Fail",IF(B10="f","Fail",IF(B11="f","Fail",IF(B12="f","Fail",IF(B13="f","Fail",IF(B14="f","Fail",IF(B15="f","Fail",IF(B16="f","Fail",IF(B17="f","Fail",IF(B15&gt;0,SUM(B8:B15)/0.8,SUM(B8:B14)/0.7)))))))))))))</f>
        <v>0</v>
      </c>
      <c r="C18" s="10">
        <f t="shared" ref="C18:AE18" si="4">IF(C7="f","Fail",IF(C7="R","Redo",IF(C8="f","Fail",IF(C9="f","Fail",IF(C10="f","Fail",IF(C11="f","Fail",IF(C12="f","Fail",IF(C13="f","Fail",IF(C14="f","Fail",IF(C15="f","Fail",IF(C16="f","Fail",IF(C17="f","Fail",IF(C15&gt;0,SUM(C8:C15)/0.8,SUM(C8:C14)/0.7)))))))))))))</f>
        <v>0</v>
      </c>
      <c r="D18" s="10">
        <f t="shared" si="4"/>
        <v>0</v>
      </c>
      <c r="E18" s="10">
        <f t="shared" si="4"/>
        <v>0</v>
      </c>
      <c r="F18" s="10">
        <f t="shared" si="4"/>
        <v>0</v>
      </c>
      <c r="G18" s="10">
        <f t="shared" si="4"/>
        <v>0</v>
      </c>
      <c r="H18" s="10">
        <f t="shared" si="4"/>
        <v>0</v>
      </c>
      <c r="I18" s="10">
        <f t="shared" si="4"/>
        <v>0</v>
      </c>
      <c r="J18" s="10">
        <f t="shared" si="4"/>
        <v>0</v>
      </c>
      <c r="K18" s="10">
        <f t="shared" si="4"/>
        <v>0</v>
      </c>
      <c r="L18" s="10">
        <f t="shared" si="4"/>
        <v>0</v>
      </c>
      <c r="M18" s="10">
        <f t="shared" si="4"/>
        <v>0</v>
      </c>
      <c r="N18" s="10">
        <f t="shared" si="4"/>
        <v>0</v>
      </c>
      <c r="O18" s="10">
        <f t="shared" si="4"/>
        <v>0</v>
      </c>
      <c r="P18" s="10">
        <f t="shared" si="4"/>
        <v>0</v>
      </c>
      <c r="Q18" s="10">
        <f t="shared" si="4"/>
        <v>0</v>
      </c>
      <c r="R18" s="10">
        <f t="shared" si="4"/>
        <v>0</v>
      </c>
      <c r="S18" s="10">
        <f t="shared" si="4"/>
        <v>0</v>
      </c>
      <c r="T18" s="10">
        <f t="shared" si="4"/>
        <v>0</v>
      </c>
      <c r="U18" s="10">
        <f t="shared" si="4"/>
        <v>0</v>
      </c>
      <c r="V18" s="10">
        <f t="shared" si="4"/>
        <v>0</v>
      </c>
      <c r="W18" s="10">
        <f t="shared" si="4"/>
        <v>0</v>
      </c>
      <c r="X18" s="10">
        <f t="shared" si="4"/>
        <v>0</v>
      </c>
      <c r="Y18" s="10">
        <f t="shared" si="4"/>
        <v>0</v>
      </c>
      <c r="Z18" s="10">
        <f t="shared" si="4"/>
        <v>0</v>
      </c>
      <c r="AA18" s="10">
        <f t="shared" si="4"/>
        <v>0</v>
      </c>
      <c r="AB18" s="10">
        <f t="shared" si="4"/>
        <v>0</v>
      </c>
      <c r="AC18" s="10">
        <f t="shared" si="4"/>
        <v>0</v>
      </c>
      <c r="AD18" s="10">
        <f t="shared" si="4"/>
        <v>0</v>
      </c>
      <c r="AE18" s="10">
        <f t="shared" si="4"/>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38.25"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L0tprQq9SIBSnS0yGFN+3CHzspNYacpgOEucn6a3AtlXXiikdQrYUNs0XhK5/Wuo1IXUUryHixT0ZlIjxMswCg==" saltValue="1czmb0aiXDF3b2C6FVXfJg==" spinCount="100000" sheet="1" objects="1" scenarios="1"/>
  <dataConsolidate/>
  <mergeCells count="9">
    <mergeCell ref="B2:G2"/>
    <mergeCell ref="H2:AE2"/>
    <mergeCell ref="B20:AE20"/>
    <mergeCell ref="B5:AE5"/>
    <mergeCell ref="AA3:AB3"/>
    <mergeCell ref="AC3:AE3"/>
    <mergeCell ref="B19:AE19"/>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INSTRUCTIONS!$D$1048571:$D$1048576</xm:f>
          </x14:formula1>
          <xm:sqref>B21:AE21</xm:sqref>
        </x14:dataValidation>
        <x14:dataValidation type="list" allowBlank="1" showInputMessage="1" showErrorMessage="1" xr:uid="{00000000-0002-0000-0A00-000001000000}">
          <x14:formula1>
            <xm:f>INSTRUCTIONS!$C$1048571:$C$1048576</xm:f>
          </x14:formula1>
          <xm:sqref>B7:AE7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00B0F0"/>
    <pageSetUpPr fitToPage="1"/>
  </sheetPr>
  <dimension ref="A1:AG24"/>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52" t="s">
        <v>1</v>
      </c>
      <c r="C3" s="153"/>
      <c r="D3" s="153"/>
      <c r="E3" s="153"/>
      <c r="F3" s="153"/>
      <c r="G3" s="153"/>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3" ht="39.950000000000003" customHeight="1" x14ac:dyDescent="0.25">
      <c r="A9" s="1" t="s">
        <v>165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3" ht="18" customHeight="1" x14ac:dyDescent="0.25">
      <c r="A10" s="1" t="s">
        <v>21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3" ht="26.1" customHeight="1" x14ac:dyDescent="0.25">
      <c r="A11" s="1" t="s">
        <v>166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3" ht="18" customHeight="1" x14ac:dyDescent="0.25">
      <c r="A12" s="1"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3" ht="18" customHeight="1" x14ac:dyDescent="0.25">
      <c r="A13" s="1" t="s">
        <v>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3" ht="39.950000000000003" customHeight="1" x14ac:dyDescent="0.25">
      <c r="A14" s="20" t="s">
        <v>47</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3" ht="54"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3" ht="39.950000000000003" customHeight="1" x14ac:dyDescent="0.25">
      <c r="A16" s="21" t="s">
        <v>30</v>
      </c>
      <c r="B16" s="25">
        <f>SUMIF(B8:B14,"&gt;0")/0.7</f>
        <v>0</v>
      </c>
      <c r="C16" s="25">
        <f t="shared" ref="C16:AE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si="0"/>
        <v>0</v>
      </c>
      <c r="N16" s="25">
        <f t="shared" si="0"/>
        <v>0</v>
      </c>
      <c r="O16" s="25">
        <f t="shared" si="0"/>
        <v>0</v>
      </c>
      <c r="P16" s="25">
        <f t="shared" si="0"/>
        <v>0</v>
      </c>
      <c r="Q16" s="25">
        <f t="shared" si="0"/>
        <v>0</v>
      </c>
      <c r="R16" s="25">
        <f t="shared" si="0"/>
        <v>0</v>
      </c>
      <c r="S16" s="25">
        <f t="shared" si="0"/>
        <v>0</v>
      </c>
      <c r="T16" s="25">
        <f t="shared" si="0"/>
        <v>0</v>
      </c>
      <c r="U16" s="25">
        <f t="shared" si="0"/>
        <v>0</v>
      </c>
      <c r="V16" s="25">
        <f t="shared" si="0"/>
        <v>0</v>
      </c>
      <c r="W16" s="25">
        <f t="shared" si="0"/>
        <v>0</v>
      </c>
      <c r="X16" s="25">
        <f t="shared" si="0"/>
        <v>0</v>
      </c>
      <c r="Y16" s="25">
        <f t="shared" si="0"/>
        <v>0</v>
      </c>
      <c r="Z16" s="25">
        <f t="shared" si="0"/>
        <v>0</v>
      </c>
      <c r="AA16" s="25">
        <f t="shared" si="0"/>
        <v>0</v>
      </c>
      <c r="AB16" s="25">
        <f t="shared" si="0"/>
        <v>0</v>
      </c>
      <c r="AC16" s="25">
        <f t="shared" si="0"/>
        <v>0</v>
      </c>
      <c r="AD16" s="25">
        <f t="shared" si="0"/>
        <v>0</v>
      </c>
      <c r="AE16" s="25">
        <f t="shared" si="0"/>
        <v>0</v>
      </c>
      <c r="AG16" t="s">
        <v>9</v>
      </c>
    </row>
    <row r="17" spans="1:31" ht="18" customHeight="1" x14ac:dyDescent="0.25">
      <c r="A17" s="23" t="s">
        <v>31</v>
      </c>
      <c r="B17" s="25" t="b">
        <f>IF(B15&gt;0,SUM(B8:B15)/0.8)</f>
        <v>0</v>
      </c>
      <c r="C17" s="25" t="b">
        <f t="shared" ref="C17:AE17" si="1">IF(C15&gt;0,SUM(C8:C15)/0.8)</f>
        <v>0</v>
      </c>
      <c r="D17" s="25" t="b">
        <f t="shared" si="1"/>
        <v>0</v>
      </c>
      <c r="E17" s="25" t="b">
        <f t="shared" si="1"/>
        <v>0</v>
      </c>
      <c r="F17" s="25" t="b">
        <f t="shared" si="1"/>
        <v>0</v>
      </c>
      <c r="G17" s="25" t="b">
        <f t="shared" si="1"/>
        <v>0</v>
      </c>
      <c r="H17" s="25" t="b">
        <f t="shared" si="1"/>
        <v>0</v>
      </c>
      <c r="I17" s="25" t="b">
        <f t="shared" si="1"/>
        <v>0</v>
      </c>
      <c r="J17" s="25" t="b">
        <f t="shared" si="1"/>
        <v>0</v>
      </c>
      <c r="K17" s="25" t="b">
        <f t="shared" si="1"/>
        <v>0</v>
      </c>
      <c r="L17" s="25" t="b">
        <f t="shared" si="1"/>
        <v>0</v>
      </c>
      <c r="M17" s="25" t="b">
        <f t="shared" si="1"/>
        <v>0</v>
      </c>
      <c r="N17" s="25" t="b">
        <f t="shared" si="1"/>
        <v>0</v>
      </c>
      <c r="O17" s="25" t="b">
        <f t="shared" si="1"/>
        <v>0</v>
      </c>
      <c r="P17" s="25" t="b">
        <f t="shared" si="1"/>
        <v>0</v>
      </c>
      <c r="Q17" s="25" t="b">
        <f t="shared" si="1"/>
        <v>0</v>
      </c>
      <c r="R17" s="25" t="b">
        <f t="shared" si="1"/>
        <v>0</v>
      </c>
      <c r="S17" s="25" t="b">
        <f t="shared" si="1"/>
        <v>0</v>
      </c>
      <c r="T17" s="25" t="b">
        <f t="shared" si="1"/>
        <v>0</v>
      </c>
      <c r="U17" s="25" t="b">
        <f t="shared" si="1"/>
        <v>0</v>
      </c>
      <c r="V17" s="25" t="b">
        <f t="shared" si="1"/>
        <v>0</v>
      </c>
      <c r="W17" s="25" t="b">
        <f t="shared" si="1"/>
        <v>0</v>
      </c>
      <c r="X17" s="25" t="b">
        <f t="shared" si="1"/>
        <v>0</v>
      </c>
      <c r="Y17" s="25" t="b">
        <f t="shared" si="1"/>
        <v>0</v>
      </c>
      <c r="Z17" s="25" t="b">
        <f t="shared" si="1"/>
        <v>0</v>
      </c>
      <c r="AA17" s="25" t="b">
        <f t="shared" si="1"/>
        <v>0</v>
      </c>
      <c r="AB17" s="25" t="b">
        <f t="shared" si="1"/>
        <v>0</v>
      </c>
      <c r="AC17" s="25" t="b">
        <f t="shared" si="1"/>
        <v>0</v>
      </c>
      <c r="AD17" s="25" t="b">
        <f t="shared" si="1"/>
        <v>0</v>
      </c>
      <c r="AE17" s="25" t="b">
        <f t="shared" si="1"/>
        <v>0</v>
      </c>
    </row>
    <row r="18" spans="1:31" ht="18" customHeight="1" x14ac:dyDescent="0.35">
      <c r="A18" s="24" t="s">
        <v>10</v>
      </c>
      <c r="B18" s="10">
        <f>IF(B7="f","Fail",IF(B7="R","Redo",IF(B8="f","Fail",IF(B9="f","Fail",IF(B10="f","Fail",IF(B11="f","Fail",IF(B12="f","Fail",IF(B13="f","Fail",IF(B14="f","Fail",IF(B15="f","Fail",IF(B16="f","Fail",IF(B17="f","Fail",IF(B15&gt;0,SUM(B8:B15)/0.8,SUM(B8:B14)/0.7)))))))))))))</f>
        <v>0</v>
      </c>
      <c r="C18" s="10">
        <f t="shared" ref="C18:AE18" si="2">IF(C7="f","Fail",IF(C7="R","Redo",IF(C8="f","Fail",IF(C9="f","Fail",IF(C10="f","Fail",IF(C11="f","Fail",IF(C12="f","Fail",IF(C13="f","Fail",IF(C14="f","Fail",IF(C15="f","Fail",IF(C16="f","Fail",IF(C17="f","Fail",IF(C15&gt;0,SUM(C8:C15)/0.8,SUM(C8:C14)/0.7)))))))))))))</f>
        <v>0</v>
      </c>
      <c r="D18" s="10">
        <f t="shared" si="2"/>
        <v>0</v>
      </c>
      <c r="E18" s="10">
        <f t="shared" si="2"/>
        <v>0</v>
      </c>
      <c r="F18" s="10">
        <f t="shared" si="2"/>
        <v>0</v>
      </c>
      <c r="G18" s="10">
        <f t="shared" si="2"/>
        <v>0</v>
      </c>
      <c r="H18" s="10">
        <f t="shared" si="2"/>
        <v>0</v>
      </c>
      <c r="I18" s="10">
        <f t="shared" si="2"/>
        <v>0</v>
      </c>
      <c r="J18" s="10">
        <f t="shared" si="2"/>
        <v>0</v>
      </c>
      <c r="K18" s="10">
        <f t="shared" si="2"/>
        <v>0</v>
      </c>
      <c r="L18" s="10">
        <f t="shared" si="2"/>
        <v>0</v>
      </c>
      <c r="M18" s="10">
        <f t="shared" si="2"/>
        <v>0</v>
      </c>
      <c r="N18" s="10">
        <f t="shared" si="2"/>
        <v>0</v>
      </c>
      <c r="O18" s="10">
        <f t="shared" si="2"/>
        <v>0</v>
      </c>
      <c r="P18" s="10">
        <f t="shared" si="2"/>
        <v>0</v>
      </c>
      <c r="Q18" s="10">
        <f t="shared" si="2"/>
        <v>0</v>
      </c>
      <c r="R18" s="10">
        <f t="shared" si="2"/>
        <v>0</v>
      </c>
      <c r="S18" s="10">
        <f t="shared" si="2"/>
        <v>0</v>
      </c>
      <c r="T18" s="10">
        <f t="shared" si="2"/>
        <v>0</v>
      </c>
      <c r="U18" s="10">
        <f t="shared" si="2"/>
        <v>0</v>
      </c>
      <c r="V18" s="10">
        <f t="shared" si="2"/>
        <v>0</v>
      </c>
      <c r="W18" s="10">
        <f t="shared" si="2"/>
        <v>0</v>
      </c>
      <c r="X18" s="10">
        <f t="shared" si="2"/>
        <v>0</v>
      </c>
      <c r="Y18" s="10">
        <f t="shared" si="2"/>
        <v>0</v>
      </c>
      <c r="Z18" s="10">
        <f t="shared" si="2"/>
        <v>0</v>
      </c>
      <c r="AA18" s="10">
        <f t="shared" si="2"/>
        <v>0</v>
      </c>
      <c r="AB18" s="10">
        <f t="shared" si="2"/>
        <v>0</v>
      </c>
      <c r="AC18" s="10">
        <f t="shared" si="2"/>
        <v>0</v>
      </c>
      <c r="AD18" s="10">
        <f t="shared" si="2"/>
        <v>0</v>
      </c>
      <c r="AE18" s="10">
        <f t="shared" si="2"/>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38.25"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eFizO7fQ0UeP8Of47t7tf4EngbEhDSh6VLNcbxUmJMBOuyUIObBhWJvM+bCZGh3n7kpW37sTQmlW3mb9R9Rplg==" saltValue="Eim10cYkpegfKvMjqEyu1g==" spinCount="100000" sheet="1" objects="1" scenarios="1"/>
  <dataConsolidate/>
  <mergeCells count="9">
    <mergeCell ref="B2:G2"/>
    <mergeCell ref="H2:AE2"/>
    <mergeCell ref="B5:AE5"/>
    <mergeCell ref="B19:AE19"/>
    <mergeCell ref="B20:AE20"/>
    <mergeCell ref="AA3:AB3"/>
    <mergeCell ref="AC3:AE3"/>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INSTRUCTIONS!$D$1048571:$D$1048576</xm:f>
          </x14:formula1>
          <xm:sqref>B21:AE21</xm:sqref>
        </x14:dataValidation>
        <x14:dataValidation type="list" allowBlank="1" showInputMessage="1" showErrorMessage="1" xr:uid="{00000000-0002-0000-0B00-000001000000}">
          <x14:formula1>
            <xm:f>INSTRUCTIONS!$C$1048571:$C$1048576</xm:f>
          </x14:formula1>
          <xm:sqref>B7:AE7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F0"/>
    <pageSetUpPr fitToPage="1"/>
  </sheetPr>
  <dimension ref="A1:AG24"/>
  <sheetViews>
    <sheetView zoomScale="110" zoomScaleNormal="110" workbookViewId="0">
      <pane xSplit="1" topLeftCell="B1" activePane="topRight" state="frozen"/>
      <selection sqref="A1:XFD1048576"/>
      <selection pane="topRight" activeCell="H2" sqref="H2:AE2"/>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52" t="s">
        <v>1</v>
      </c>
      <c r="C3" s="153"/>
      <c r="D3" s="153"/>
      <c r="E3" s="153"/>
      <c r="F3" s="153"/>
      <c r="G3" s="153"/>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3" ht="39.950000000000003" customHeight="1" x14ac:dyDescent="0.25">
      <c r="A9" s="1" t="s">
        <v>165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3" ht="18" customHeight="1" x14ac:dyDescent="0.25">
      <c r="A10" s="1" t="s">
        <v>21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3" ht="26.1" customHeight="1" x14ac:dyDescent="0.25">
      <c r="A11" s="1" t="s">
        <v>166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3" ht="18" customHeight="1" x14ac:dyDescent="0.25">
      <c r="A12" s="1"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3" ht="18" customHeight="1" x14ac:dyDescent="0.25">
      <c r="A13" s="1" t="s">
        <v>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3" ht="39.950000000000003" customHeight="1" x14ac:dyDescent="0.25">
      <c r="A14" s="20" t="s">
        <v>47</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3" ht="54"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3" ht="39.950000000000003" customHeight="1" x14ac:dyDescent="0.25">
      <c r="A16" s="21" t="s">
        <v>30</v>
      </c>
      <c r="B16" s="25">
        <f>SUMIF(B8:B14,"&gt;0")/0.7</f>
        <v>0</v>
      </c>
      <c r="C16" s="25">
        <f t="shared" ref="C16:L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ref="M16:AE16" si="1">SUMIF(M8:M14,"&gt;0")/0.7</f>
        <v>0</v>
      </c>
      <c r="N16" s="25">
        <f t="shared" si="1"/>
        <v>0</v>
      </c>
      <c r="O16" s="25">
        <f t="shared" si="1"/>
        <v>0</v>
      </c>
      <c r="P16" s="25">
        <f t="shared" si="1"/>
        <v>0</v>
      </c>
      <c r="Q16" s="25">
        <f t="shared" si="1"/>
        <v>0</v>
      </c>
      <c r="R16" s="25">
        <f t="shared" si="1"/>
        <v>0</v>
      </c>
      <c r="S16" s="25">
        <f t="shared" si="1"/>
        <v>0</v>
      </c>
      <c r="T16" s="25">
        <f t="shared" si="1"/>
        <v>0</v>
      </c>
      <c r="U16" s="25">
        <f t="shared" si="1"/>
        <v>0</v>
      </c>
      <c r="V16" s="25">
        <f t="shared" si="1"/>
        <v>0</v>
      </c>
      <c r="W16" s="25">
        <f t="shared" si="1"/>
        <v>0</v>
      </c>
      <c r="X16" s="25">
        <f t="shared" si="1"/>
        <v>0</v>
      </c>
      <c r="Y16" s="25">
        <f t="shared" si="1"/>
        <v>0</v>
      </c>
      <c r="Z16" s="25">
        <f t="shared" si="1"/>
        <v>0</v>
      </c>
      <c r="AA16" s="25">
        <f t="shared" si="1"/>
        <v>0</v>
      </c>
      <c r="AB16" s="25">
        <f t="shared" si="1"/>
        <v>0</v>
      </c>
      <c r="AC16" s="25">
        <f t="shared" si="1"/>
        <v>0</v>
      </c>
      <c r="AD16" s="25">
        <f t="shared" si="1"/>
        <v>0</v>
      </c>
      <c r="AE16" s="25">
        <f t="shared" si="1"/>
        <v>0</v>
      </c>
      <c r="AG16" t="s">
        <v>9</v>
      </c>
    </row>
    <row r="17" spans="1:32" ht="18" customHeight="1" x14ac:dyDescent="0.25">
      <c r="A17" s="23" t="s">
        <v>31</v>
      </c>
      <c r="B17" s="25" t="b">
        <f>IF(B15&gt;0,SUM(B8:B15)/0.8)</f>
        <v>0</v>
      </c>
      <c r="C17" s="25" t="b">
        <f t="shared" ref="C17:L17" si="2">IF(C15&gt;0,SUM(C8:C15)/0.8)</f>
        <v>0</v>
      </c>
      <c r="D17" s="25" t="b">
        <f t="shared" si="2"/>
        <v>0</v>
      </c>
      <c r="E17" s="25" t="b">
        <f t="shared" si="2"/>
        <v>0</v>
      </c>
      <c r="F17" s="25" t="b">
        <f t="shared" si="2"/>
        <v>0</v>
      </c>
      <c r="G17" s="25" t="b">
        <f t="shared" si="2"/>
        <v>0</v>
      </c>
      <c r="H17" s="25" t="b">
        <f t="shared" si="2"/>
        <v>0</v>
      </c>
      <c r="I17" s="25" t="b">
        <f t="shared" si="2"/>
        <v>0</v>
      </c>
      <c r="J17" s="25" t="b">
        <f t="shared" si="2"/>
        <v>0</v>
      </c>
      <c r="K17" s="25" t="b">
        <f t="shared" si="2"/>
        <v>0</v>
      </c>
      <c r="L17" s="25" t="b">
        <f t="shared" si="2"/>
        <v>0</v>
      </c>
      <c r="M17" s="25" t="b">
        <f t="shared" ref="M17:AE17" si="3">IF(M15&gt;0,SUM(M8:M15)/0.8)</f>
        <v>0</v>
      </c>
      <c r="N17" s="25" t="b">
        <f t="shared" si="3"/>
        <v>0</v>
      </c>
      <c r="O17" s="25" t="b">
        <f t="shared" si="3"/>
        <v>0</v>
      </c>
      <c r="P17" s="25" t="b">
        <f t="shared" si="3"/>
        <v>0</v>
      </c>
      <c r="Q17" s="25" t="b">
        <f t="shared" si="3"/>
        <v>0</v>
      </c>
      <c r="R17" s="25" t="b">
        <f t="shared" si="3"/>
        <v>0</v>
      </c>
      <c r="S17" s="25" t="b">
        <f t="shared" si="3"/>
        <v>0</v>
      </c>
      <c r="T17" s="25" t="b">
        <f t="shared" si="3"/>
        <v>0</v>
      </c>
      <c r="U17" s="25" t="b">
        <f t="shared" si="3"/>
        <v>0</v>
      </c>
      <c r="V17" s="25" t="b">
        <f t="shared" si="3"/>
        <v>0</v>
      </c>
      <c r="W17" s="25" t="b">
        <f t="shared" si="3"/>
        <v>0</v>
      </c>
      <c r="X17" s="25" t="b">
        <f t="shared" si="3"/>
        <v>0</v>
      </c>
      <c r="Y17" s="25" t="b">
        <f t="shared" si="3"/>
        <v>0</v>
      </c>
      <c r="Z17" s="25" t="b">
        <f t="shared" si="3"/>
        <v>0</v>
      </c>
      <c r="AA17" s="25" t="b">
        <f t="shared" si="3"/>
        <v>0</v>
      </c>
      <c r="AB17" s="25" t="b">
        <f t="shared" si="3"/>
        <v>0</v>
      </c>
      <c r="AC17" s="25" t="b">
        <f t="shared" si="3"/>
        <v>0</v>
      </c>
      <c r="AD17" s="25" t="b">
        <f t="shared" si="3"/>
        <v>0</v>
      </c>
      <c r="AE17" s="25" t="b">
        <f t="shared" si="3"/>
        <v>0</v>
      </c>
    </row>
    <row r="18" spans="1:32" ht="18" customHeight="1" x14ac:dyDescent="0.35">
      <c r="A18" s="24" t="s">
        <v>10</v>
      </c>
      <c r="B18" s="10">
        <f>IF(B7="f","Fail",IF(B7="R","Redo",IF(B8="f","Fail",IF(B9="f","Fail",IF(B10="f","Fail",IF(B11="f","Fail",IF(B12="f","Fail",IF(B13="f","Fail",IF(B14="f","Fail",IF(B15="f","Fail",IF(B16="f","Fail",IF(B17="f","Fail",IF(B15&gt;0,SUM(B8:B15)/0.8,SUM(B8:B14)/0.7)))))))))))))</f>
        <v>0</v>
      </c>
      <c r="C18" s="10">
        <f t="shared" ref="C18:AE18" si="4">IF(C7="f","Fail",IF(C7="R","Redo",IF(C8="f","Fail",IF(C9="f","Fail",IF(C10="f","Fail",IF(C11="f","Fail",IF(C12="f","Fail",IF(C13="f","Fail",IF(C14="f","Fail",IF(C15="f","Fail",IF(C16="f","Fail",IF(C17="f","Fail",IF(C15&gt;0,SUM(C8:C15)/0.8,SUM(C8:C14)/0.7)))))))))))))</f>
        <v>0</v>
      </c>
      <c r="D18" s="10">
        <f t="shared" si="4"/>
        <v>0</v>
      </c>
      <c r="E18" s="10">
        <f t="shared" si="4"/>
        <v>0</v>
      </c>
      <c r="F18" s="10">
        <f t="shared" si="4"/>
        <v>0</v>
      </c>
      <c r="G18" s="10">
        <f t="shared" si="4"/>
        <v>0</v>
      </c>
      <c r="H18" s="10">
        <f t="shared" si="4"/>
        <v>0</v>
      </c>
      <c r="I18" s="10">
        <f t="shared" si="4"/>
        <v>0</v>
      </c>
      <c r="J18" s="10">
        <f t="shared" si="4"/>
        <v>0</v>
      </c>
      <c r="K18" s="10">
        <f t="shared" si="4"/>
        <v>0</v>
      </c>
      <c r="L18" s="10">
        <f t="shared" si="4"/>
        <v>0</v>
      </c>
      <c r="M18" s="10">
        <f t="shared" si="4"/>
        <v>0</v>
      </c>
      <c r="N18" s="10">
        <f t="shared" si="4"/>
        <v>0</v>
      </c>
      <c r="O18" s="10">
        <f t="shared" si="4"/>
        <v>0</v>
      </c>
      <c r="P18" s="10">
        <f t="shared" si="4"/>
        <v>0</v>
      </c>
      <c r="Q18" s="10">
        <f t="shared" si="4"/>
        <v>0</v>
      </c>
      <c r="R18" s="10">
        <f t="shared" si="4"/>
        <v>0</v>
      </c>
      <c r="S18" s="10">
        <f t="shared" si="4"/>
        <v>0</v>
      </c>
      <c r="T18" s="10">
        <f t="shared" si="4"/>
        <v>0</v>
      </c>
      <c r="U18" s="10">
        <f t="shared" si="4"/>
        <v>0</v>
      </c>
      <c r="V18" s="10">
        <f t="shared" si="4"/>
        <v>0</v>
      </c>
      <c r="W18" s="10">
        <f t="shared" si="4"/>
        <v>0</v>
      </c>
      <c r="X18" s="10">
        <f t="shared" si="4"/>
        <v>0</v>
      </c>
      <c r="Y18" s="10">
        <f t="shared" si="4"/>
        <v>0</v>
      </c>
      <c r="Z18" s="10">
        <f t="shared" si="4"/>
        <v>0</v>
      </c>
      <c r="AA18" s="10">
        <f t="shared" si="4"/>
        <v>0</v>
      </c>
      <c r="AB18" s="10">
        <f t="shared" si="4"/>
        <v>0</v>
      </c>
      <c r="AC18" s="10">
        <f t="shared" si="4"/>
        <v>0</v>
      </c>
      <c r="AD18" s="10">
        <f t="shared" si="4"/>
        <v>0</v>
      </c>
      <c r="AE18" s="10">
        <f t="shared" si="4"/>
        <v>0</v>
      </c>
    </row>
    <row r="19" spans="1:32"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2" ht="38.25"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32"/>
    </row>
    <row r="21" spans="1:32"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2"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2"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2"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xzWdi1gPh4wwGgrEAMngS6uuoUPAMEyqE2O0SnPHNsUqwuHl6Yr5MJ5EuJTqJH9TEQ6WpzQOcdZROQVoYwoDew==" saltValue="iDCOjQ5eev2/WZBseni58A==" spinCount="100000" sheet="1" objects="1" scenarios="1"/>
  <dataConsolidate/>
  <mergeCells count="9">
    <mergeCell ref="B2:G2"/>
    <mergeCell ref="H2:AE2"/>
    <mergeCell ref="B20:AE20"/>
    <mergeCell ref="B5:AE5"/>
    <mergeCell ref="AA3:AB3"/>
    <mergeCell ref="AC3:AE3"/>
    <mergeCell ref="B19:AE19"/>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INSTRUCTIONS!$D$1048571:$D$1048576</xm:f>
          </x14:formula1>
          <xm:sqref>B21:AE21</xm:sqref>
        </x14:dataValidation>
        <x14:dataValidation type="list" allowBlank="1" showInputMessage="1" showErrorMessage="1" xr:uid="{00000000-0002-0000-0C00-000001000000}">
          <x14:formula1>
            <xm:f>INSTRUCTIONS!$C$1048571:$C$1048576</xm:f>
          </x14:formula1>
          <xm:sqref>B7:AE7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rgb="FF00B0F0"/>
    <pageSetUpPr fitToPage="1"/>
  </sheetPr>
  <dimension ref="A1:AG24"/>
  <sheetViews>
    <sheetView zoomScale="110" zoomScaleNormal="110" workbookViewId="0">
      <pane xSplit="1" topLeftCell="B1" activePane="topRight" state="frozen"/>
      <selection sqref="A1:XFD1048576"/>
      <selection pane="topRight" activeCell="H2" sqref="H2:AE2"/>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3" ht="39.950000000000003" customHeight="1" x14ac:dyDescent="0.25">
      <c r="A9" s="1" t="s">
        <v>165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3" ht="18" customHeight="1" x14ac:dyDescent="0.25">
      <c r="A10" s="1" t="s">
        <v>21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3" ht="26.1" customHeight="1" x14ac:dyDescent="0.25">
      <c r="A11" s="1" t="s">
        <v>166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3" ht="18" customHeight="1" x14ac:dyDescent="0.25">
      <c r="A12" s="1"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3" ht="18" customHeight="1" x14ac:dyDescent="0.25">
      <c r="A13" s="1" t="s">
        <v>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3" ht="39.950000000000003" customHeight="1" x14ac:dyDescent="0.25">
      <c r="A14" s="20" t="s">
        <v>47</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3" ht="54"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3" ht="39.950000000000003" customHeight="1" x14ac:dyDescent="0.25">
      <c r="A16" s="21" t="s">
        <v>30</v>
      </c>
      <c r="B16" s="25">
        <f>SUMIF(B8:B14,"&gt;0")/0.7</f>
        <v>0</v>
      </c>
      <c r="C16" s="25">
        <f t="shared" ref="C16:AE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si="0"/>
        <v>0</v>
      </c>
      <c r="N16" s="25">
        <f t="shared" si="0"/>
        <v>0</v>
      </c>
      <c r="O16" s="25">
        <f t="shared" si="0"/>
        <v>0</v>
      </c>
      <c r="P16" s="25">
        <f t="shared" si="0"/>
        <v>0</v>
      </c>
      <c r="Q16" s="25">
        <f t="shared" si="0"/>
        <v>0</v>
      </c>
      <c r="R16" s="25">
        <f t="shared" si="0"/>
        <v>0</v>
      </c>
      <c r="S16" s="25">
        <f t="shared" si="0"/>
        <v>0</v>
      </c>
      <c r="T16" s="25">
        <f t="shared" si="0"/>
        <v>0</v>
      </c>
      <c r="U16" s="25">
        <f t="shared" si="0"/>
        <v>0</v>
      </c>
      <c r="V16" s="25">
        <f t="shared" si="0"/>
        <v>0</v>
      </c>
      <c r="W16" s="25">
        <f t="shared" si="0"/>
        <v>0</v>
      </c>
      <c r="X16" s="25">
        <f t="shared" si="0"/>
        <v>0</v>
      </c>
      <c r="Y16" s="25">
        <f t="shared" si="0"/>
        <v>0</v>
      </c>
      <c r="Z16" s="25">
        <f t="shared" si="0"/>
        <v>0</v>
      </c>
      <c r="AA16" s="25">
        <f t="shared" si="0"/>
        <v>0</v>
      </c>
      <c r="AB16" s="25">
        <f t="shared" si="0"/>
        <v>0</v>
      </c>
      <c r="AC16" s="25">
        <f t="shared" si="0"/>
        <v>0</v>
      </c>
      <c r="AD16" s="25">
        <f t="shared" si="0"/>
        <v>0</v>
      </c>
      <c r="AE16" s="25">
        <f t="shared" si="0"/>
        <v>0</v>
      </c>
      <c r="AG16" t="s">
        <v>9</v>
      </c>
    </row>
    <row r="17" spans="1:32" ht="18" customHeight="1" x14ac:dyDescent="0.25">
      <c r="A17" s="23" t="s">
        <v>31</v>
      </c>
      <c r="B17" s="25" t="b">
        <f>IF(B15&gt;0,SUM(B8:B15)/0.8)</f>
        <v>0</v>
      </c>
      <c r="C17" s="25" t="b">
        <f t="shared" ref="C17:AE17" si="1">IF(C15&gt;0,SUM(C8:C15)/0.8)</f>
        <v>0</v>
      </c>
      <c r="D17" s="25" t="b">
        <f t="shared" si="1"/>
        <v>0</v>
      </c>
      <c r="E17" s="25" t="b">
        <f t="shared" si="1"/>
        <v>0</v>
      </c>
      <c r="F17" s="25" t="b">
        <f t="shared" si="1"/>
        <v>0</v>
      </c>
      <c r="G17" s="25" t="b">
        <f t="shared" si="1"/>
        <v>0</v>
      </c>
      <c r="H17" s="25" t="b">
        <f t="shared" si="1"/>
        <v>0</v>
      </c>
      <c r="I17" s="25" t="b">
        <f t="shared" si="1"/>
        <v>0</v>
      </c>
      <c r="J17" s="25" t="b">
        <f t="shared" si="1"/>
        <v>0</v>
      </c>
      <c r="K17" s="25" t="b">
        <f t="shared" si="1"/>
        <v>0</v>
      </c>
      <c r="L17" s="25" t="b">
        <f t="shared" si="1"/>
        <v>0</v>
      </c>
      <c r="M17" s="25" t="b">
        <f t="shared" si="1"/>
        <v>0</v>
      </c>
      <c r="N17" s="25" t="b">
        <f t="shared" si="1"/>
        <v>0</v>
      </c>
      <c r="O17" s="25" t="b">
        <f t="shared" si="1"/>
        <v>0</v>
      </c>
      <c r="P17" s="25" t="b">
        <f t="shared" si="1"/>
        <v>0</v>
      </c>
      <c r="Q17" s="25" t="b">
        <f t="shared" si="1"/>
        <v>0</v>
      </c>
      <c r="R17" s="25" t="b">
        <f t="shared" si="1"/>
        <v>0</v>
      </c>
      <c r="S17" s="25" t="b">
        <f t="shared" si="1"/>
        <v>0</v>
      </c>
      <c r="T17" s="25" t="b">
        <f t="shared" si="1"/>
        <v>0</v>
      </c>
      <c r="U17" s="25" t="b">
        <f t="shared" si="1"/>
        <v>0</v>
      </c>
      <c r="V17" s="25" t="b">
        <f t="shared" si="1"/>
        <v>0</v>
      </c>
      <c r="W17" s="25" t="b">
        <f t="shared" si="1"/>
        <v>0</v>
      </c>
      <c r="X17" s="25" t="b">
        <f t="shared" si="1"/>
        <v>0</v>
      </c>
      <c r="Y17" s="25" t="b">
        <f t="shared" si="1"/>
        <v>0</v>
      </c>
      <c r="Z17" s="25" t="b">
        <f t="shared" si="1"/>
        <v>0</v>
      </c>
      <c r="AA17" s="25" t="b">
        <f t="shared" si="1"/>
        <v>0</v>
      </c>
      <c r="AB17" s="25" t="b">
        <f t="shared" si="1"/>
        <v>0</v>
      </c>
      <c r="AC17" s="25" t="b">
        <f t="shared" si="1"/>
        <v>0</v>
      </c>
      <c r="AD17" s="25" t="b">
        <f t="shared" si="1"/>
        <v>0</v>
      </c>
      <c r="AE17" s="25" t="b">
        <f t="shared" si="1"/>
        <v>0</v>
      </c>
    </row>
    <row r="18" spans="1:32" ht="18" customHeight="1" x14ac:dyDescent="0.35">
      <c r="A18" s="24" t="s">
        <v>10</v>
      </c>
      <c r="B18" s="10">
        <f>IF(B7="f","Fail",IF(B7="R","Redo",IF(B8="f","Fail",IF(B9="f","Fail",IF(B10="f","Fail",IF(B11="f","Fail",IF(B12="f","Fail",IF(B13="f","Fail",IF(B14="f","Fail",IF(B15="f","Fail",IF(B16="f","Fail",IF(B17="f","Fail",IF(B15&gt;0,SUM(B8:B15)/0.8,SUM(B8:B14)/0.7)))))))))))))</f>
        <v>0</v>
      </c>
      <c r="C18" s="10">
        <f t="shared" ref="C18:AE18" si="2">IF(C7="f","Fail",IF(C7="R","Redo",IF(C8="f","Fail",IF(C9="f","Fail",IF(C10="f","Fail",IF(C11="f","Fail",IF(C12="f","Fail",IF(C13="f","Fail",IF(C14="f","Fail",IF(C15="f","Fail",IF(C16="f","Fail",IF(C17="f","Fail",IF(C15&gt;0,SUM(C8:C15)/0.8,SUM(C8:C14)/0.7)))))))))))))</f>
        <v>0</v>
      </c>
      <c r="D18" s="10">
        <f t="shared" si="2"/>
        <v>0</v>
      </c>
      <c r="E18" s="10">
        <f t="shared" si="2"/>
        <v>0</v>
      </c>
      <c r="F18" s="10">
        <f t="shared" si="2"/>
        <v>0</v>
      </c>
      <c r="G18" s="10">
        <f t="shared" si="2"/>
        <v>0</v>
      </c>
      <c r="H18" s="10">
        <f t="shared" si="2"/>
        <v>0</v>
      </c>
      <c r="I18" s="10">
        <f t="shared" si="2"/>
        <v>0</v>
      </c>
      <c r="J18" s="10">
        <f t="shared" si="2"/>
        <v>0</v>
      </c>
      <c r="K18" s="10">
        <f t="shared" si="2"/>
        <v>0</v>
      </c>
      <c r="L18" s="10">
        <f t="shared" si="2"/>
        <v>0</v>
      </c>
      <c r="M18" s="10">
        <f t="shared" si="2"/>
        <v>0</v>
      </c>
      <c r="N18" s="10">
        <f t="shared" si="2"/>
        <v>0</v>
      </c>
      <c r="O18" s="10">
        <f t="shared" si="2"/>
        <v>0</v>
      </c>
      <c r="P18" s="10">
        <f t="shared" si="2"/>
        <v>0</v>
      </c>
      <c r="Q18" s="10">
        <f t="shared" si="2"/>
        <v>0</v>
      </c>
      <c r="R18" s="10">
        <f t="shared" si="2"/>
        <v>0</v>
      </c>
      <c r="S18" s="10">
        <f t="shared" si="2"/>
        <v>0</v>
      </c>
      <c r="T18" s="10">
        <f t="shared" si="2"/>
        <v>0</v>
      </c>
      <c r="U18" s="10">
        <f t="shared" si="2"/>
        <v>0</v>
      </c>
      <c r="V18" s="10">
        <f t="shared" si="2"/>
        <v>0</v>
      </c>
      <c r="W18" s="10">
        <f t="shared" si="2"/>
        <v>0</v>
      </c>
      <c r="X18" s="10">
        <f t="shared" si="2"/>
        <v>0</v>
      </c>
      <c r="Y18" s="10">
        <f t="shared" si="2"/>
        <v>0</v>
      </c>
      <c r="Z18" s="10">
        <f t="shared" si="2"/>
        <v>0</v>
      </c>
      <c r="AA18" s="10">
        <f t="shared" si="2"/>
        <v>0</v>
      </c>
      <c r="AB18" s="10">
        <f t="shared" si="2"/>
        <v>0</v>
      </c>
      <c r="AC18" s="10">
        <f t="shared" si="2"/>
        <v>0</v>
      </c>
      <c r="AD18" s="10">
        <f t="shared" si="2"/>
        <v>0</v>
      </c>
      <c r="AE18" s="10">
        <f t="shared" si="2"/>
        <v>0</v>
      </c>
    </row>
    <row r="19" spans="1:32"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2" ht="38.25"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32"/>
    </row>
    <row r="21" spans="1:32"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2"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2"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2"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9RtnbiAHf8Xlgx1s+HeERclIDPRlxHMOhVeMhOD7QnWhSglysPDHUFBFwDF29/JZRiVDlwceLfTrFSqozjexJA==" saltValue="zjU7ZtZxTV4b9b9XOtNKGg==" spinCount="100000" sheet="1" objects="1" scenarios="1"/>
  <dataConsolidate/>
  <mergeCells count="9">
    <mergeCell ref="B2:G2"/>
    <mergeCell ref="H2:AE2"/>
    <mergeCell ref="B5:AE5"/>
    <mergeCell ref="B19:AE19"/>
    <mergeCell ref="B20:AE20"/>
    <mergeCell ref="AA3:AB3"/>
    <mergeCell ref="AC3:AE3"/>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INSTRUCTIONS!$D$1048571:$D$1048576</xm:f>
          </x14:formula1>
          <xm:sqref>B21:AE21</xm:sqref>
        </x14:dataValidation>
        <x14:dataValidation type="list" allowBlank="1" showInputMessage="1" showErrorMessage="1" xr:uid="{00000000-0002-0000-0D00-000001000000}">
          <x14:formula1>
            <xm:f>INSTRUCTIONS!$C$1048571:$C$1048576</xm:f>
          </x14:formula1>
          <xm:sqref>B7:AE7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5.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42"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ht="27"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39.950000000000003"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 customHeight="1" x14ac:dyDescent="0.25">
      <c r="A19" s="21" t="s">
        <v>30</v>
      </c>
      <c r="B19" s="25">
        <f>SUMIF(B8:B16,"&gt;0")/0.9</f>
        <v>0</v>
      </c>
      <c r="C19" s="25">
        <f t="shared" ref="C19:AE19" si="0">SUMIF(C8:C16,"&gt;0")/0.9</f>
        <v>0</v>
      </c>
      <c r="D19" s="25">
        <f t="shared" ref="D19:M19" si="1">SUMIF(D8:D16,"&gt;0")/0.9</f>
        <v>0</v>
      </c>
      <c r="E19" s="25">
        <f t="shared" si="1"/>
        <v>0</v>
      </c>
      <c r="F19" s="25">
        <f t="shared" si="1"/>
        <v>0</v>
      </c>
      <c r="G19" s="25">
        <f t="shared" si="1"/>
        <v>0</v>
      </c>
      <c r="H19" s="25">
        <f t="shared" si="1"/>
        <v>0</v>
      </c>
      <c r="I19" s="25">
        <f t="shared" si="1"/>
        <v>0</v>
      </c>
      <c r="J19" s="25">
        <f t="shared" si="1"/>
        <v>0</v>
      </c>
      <c r="K19" s="25">
        <f t="shared" si="1"/>
        <v>0</v>
      </c>
      <c r="L19" s="25">
        <f t="shared" si="1"/>
        <v>0</v>
      </c>
      <c r="M19" s="25">
        <f t="shared" si="1"/>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2">IF(C18&gt;0,SUM(C8:C18)/1.1)</f>
        <v>0</v>
      </c>
      <c r="D20" s="25" t="b">
        <f t="shared" ref="D20:M20" si="3">IF(D18&gt;0,SUM(D8:D18)/1.1)</f>
        <v>0</v>
      </c>
      <c r="E20" s="25" t="b">
        <f t="shared" si="3"/>
        <v>0</v>
      </c>
      <c r="F20" s="25" t="b">
        <f t="shared" si="3"/>
        <v>0</v>
      </c>
      <c r="G20" s="25" t="b">
        <f t="shared" si="3"/>
        <v>0</v>
      </c>
      <c r="H20" s="25" t="b">
        <f t="shared" si="3"/>
        <v>0</v>
      </c>
      <c r="I20" s="25" t="b">
        <f t="shared" si="3"/>
        <v>0</v>
      </c>
      <c r="J20" s="25" t="b">
        <f t="shared" si="3"/>
        <v>0</v>
      </c>
      <c r="K20" s="25" t="b">
        <f t="shared" si="3"/>
        <v>0</v>
      </c>
      <c r="L20" s="25" t="b">
        <f t="shared" si="3"/>
        <v>0</v>
      </c>
      <c r="M20" s="25" t="b">
        <f t="shared" si="3"/>
        <v>0</v>
      </c>
      <c r="N20" s="25" t="b">
        <f t="shared" si="2"/>
        <v>0</v>
      </c>
      <c r="O20" s="25" t="b">
        <f t="shared" si="2"/>
        <v>0</v>
      </c>
      <c r="P20" s="25" t="b">
        <f t="shared" si="2"/>
        <v>0</v>
      </c>
      <c r="Q20" s="25" t="b">
        <f t="shared" si="2"/>
        <v>0</v>
      </c>
      <c r="R20" s="25" t="b">
        <f t="shared" si="2"/>
        <v>0</v>
      </c>
      <c r="S20" s="25" t="b">
        <f t="shared" si="2"/>
        <v>0</v>
      </c>
      <c r="T20" s="25" t="b">
        <f t="shared" si="2"/>
        <v>0</v>
      </c>
      <c r="U20" s="25" t="b">
        <f t="shared" si="2"/>
        <v>0</v>
      </c>
      <c r="V20" s="25" t="b">
        <f t="shared" si="2"/>
        <v>0</v>
      </c>
      <c r="W20" s="25" t="b">
        <f t="shared" si="2"/>
        <v>0</v>
      </c>
      <c r="X20" s="25" t="b">
        <f t="shared" si="2"/>
        <v>0</v>
      </c>
      <c r="Y20" s="25" t="b">
        <f t="shared" si="2"/>
        <v>0</v>
      </c>
      <c r="Z20" s="25" t="b">
        <f t="shared" si="2"/>
        <v>0</v>
      </c>
      <c r="AA20" s="25" t="b">
        <f t="shared" si="2"/>
        <v>0</v>
      </c>
      <c r="AB20" s="25" t="b">
        <f t="shared" si="2"/>
        <v>0</v>
      </c>
      <c r="AC20" s="25" t="b">
        <f t="shared" si="2"/>
        <v>0</v>
      </c>
      <c r="AD20" s="25" t="b">
        <f t="shared" si="2"/>
        <v>0</v>
      </c>
      <c r="AE20" s="25" t="b">
        <f t="shared" si="2"/>
        <v>0</v>
      </c>
    </row>
    <row r="21" spans="1:31" ht="30" customHeight="1" x14ac:dyDescent="0.25">
      <c r="A21" s="16" t="s">
        <v>14</v>
      </c>
      <c r="B21" s="10">
        <f>IF(B7="f","Fail",IF(B7="R","Redo",IF(B8="f","Fail",IF(B9="F","Fail",IF(B11="f","Fail",IF(B18="F","Fail",IF(B18&gt;0,SUM(B8:B18)/1.1,SUM(B8:B16)/0.9)))))))</f>
        <v>0</v>
      </c>
      <c r="C21" s="10">
        <f t="shared" ref="C21:AE21" si="4">IF(C7="f","Fail",IF(C7="R","Redo",IF(C8="f","Fail",IF(C9="F","Fail",IF(C11="f","Fail",IF(C18="F","Fail",IF(C18&gt;0,SUM(C8:C18)/1.1,SUM(C8:C16)/0.9)))))))</f>
        <v>0</v>
      </c>
      <c r="D21" s="10">
        <f t="shared" si="4"/>
        <v>0</v>
      </c>
      <c r="E21" s="10">
        <f t="shared" si="4"/>
        <v>0</v>
      </c>
      <c r="F21" s="10">
        <f t="shared" si="4"/>
        <v>0</v>
      </c>
      <c r="G21" s="10">
        <f t="shared" si="4"/>
        <v>0</v>
      </c>
      <c r="H21" s="10">
        <f t="shared" si="4"/>
        <v>0</v>
      </c>
      <c r="I21" s="10">
        <f t="shared" si="4"/>
        <v>0</v>
      </c>
      <c r="J21" s="10">
        <f t="shared" si="4"/>
        <v>0</v>
      </c>
      <c r="K21" s="10">
        <f t="shared" si="4"/>
        <v>0</v>
      </c>
      <c r="L21" s="10">
        <f>IF(L7="f","Fail",IF(L7="R","Redo",IF(L8="f","Fail",IF(L9="F","Fail",IF(L11="f","Fail",IF(L18="F","Fail",IF(L18&gt;0,SUM(L8:L18)/1.1,SUM(L8:L16)/0.9)))))))</f>
        <v>0</v>
      </c>
      <c r="M21" s="10">
        <f t="shared" si="4"/>
        <v>0</v>
      </c>
      <c r="N21" s="10">
        <f t="shared" si="4"/>
        <v>0</v>
      </c>
      <c r="O21" s="10">
        <f t="shared" si="4"/>
        <v>0</v>
      </c>
      <c r="P21" s="10">
        <f t="shared" si="4"/>
        <v>0</v>
      </c>
      <c r="Q21" s="10">
        <f t="shared" si="4"/>
        <v>0</v>
      </c>
      <c r="R21" s="10">
        <f t="shared" si="4"/>
        <v>0</v>
      </c>
      <c r="S21" s="10">
        <f t="shared" si="4"/>
        <v>0</v>
      </c>
      <c r="T21" s="10">
        <f t="shared" si="4"/>
        <v>0</v>
      </c>
      <c r="U21" s="10">
        <f t="shared" si="4"/>
        <v>0</v>
      </c>
      <c r="V21" s="10">
        <f t="shared" si="4"/>
        <v>0</v>
      </c>
      <c r="W21" s="10">
        <f t="shared" si="4"/>
        <v>0</v>
      </c>
      <c r="X21" s="10">
        <f t="shared" si="4"/>
        <v>0</v>
      </c>
      <c r="Y21" s="10">
        <f t="shared" si="4"/>
        <v>0</v>
      </c>
      <c r="Z21" s="10">
        <f t="shared" si="4"/>
        <v>0</v>
      </c>
      <c r="AA21" s="10">
        <f t="shared" si="4"/>
        <v>0</v>
      </c>
      <c r="AB21" s="10">
        <f t="shared" si="4"/>
        <v>0</v>
      </c>
      <c r="AC21" s="10">
        <f t="shared" si="4"/>
        <v>0</v>
      </c>
      <c r="AD21" s="10">
        <f t="shared" si="4"/>
        <v>0</v>
      </c>
      <c r="AE21" s="10">
        <f t="shared" si="4"/>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40.5" customHeight="1"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bVuM/T7O0wc6QjOrqNFAia8CpZ3NKfIWw6FPsmBJrfI3A3x3KG8CZ+u1Ih2wbnfe6n6hca2TqiYBol6Xw4+Z2A==" saltValue="IuDubdggl2UiEvCMPfCRHA==" spinCount="100000" sheet="1" objects="1" scenarios="1"/>
  <dataConsolidate/>
  <mergeCells count="9">
    <mergeCell ref="B2:G2"/>
    <mergeCell ref="H3:Z3"/>
    <mergeCell ref="H2:AE2"/>
    <mergeCell ref="B23:AE23"/>
    <mergeCell ref="AA3:AB3"/>
    <mergeCell ref="AC3:AE3"/>
    <mergeCell ref="B5:AE5"/>
    <mergeCell ref="B22:AE22"/>
    <mergeCell ref="B3:G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INSTRUCTIONS!$D$1048571:$D$1048576</xm:f>
          </x14:formula1>
          <xm:sqref>B24:AE24</xm:sqref>
        </x14:dataValidation>
        <x14:dataValidation type="list" allowBlank="1" showInputMessage="1" showErrorMessage="1" xr:uid="{00000000-0002-0000-0E00-000001000000}">
          <x14:formula1>
            <xm:f>INSTRUCTIONS!$C$1048571:$C$1048576</xm:f>
          </x14:formula1>
          <xm:sqref>B7:AE7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5.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40.5"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ht="18" customHeight="1" x14ac:dyDescent="0.25">
      <c r="A10" s="1" t="s">
        <v>24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1" ht="29.25"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39.950000000000003"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 customHeight="1" x14ac:dyDescent="0.25">
      <c r="A19" s="21" t="s">
        <v>30</v>
      </c>
      <c r="B19" s="25">
        <f>SUMIF(B8:B16,"&gt;0")/0.9</f>
        <v>0</v>
      </c>
      <c r="C19" s="25">
        <f t="shared" ref="C19:AE19" si="0">SUMIF(C8:C16,"&gt;0")/0.9</f>
        <v>0</v>
      </c>
      <c r="D19" s="25">
        <f t="shared" si="0"/>
        <v>0</v>
      </c>
      <c r="E19" s="25">
        <f t="shared" si="0"/>
        <v>0</v>
      </c>
      <c r="F19" s="25">
        <f t="shared" si="0"/>
        <v>0</v>
      </c>
      <c r="G19" s="25">
        <f t="shared" si="0"/>
        <v>0</v>
      </c>
      <c r="H19" s="25">
        <f t="shared" si="0"/>
        <v>0</v>
      </c>
      <c r="I19" s="25">
        <f t="shared" si="0"/>
        <v>0</v>
      </c>
      <c r="J19" s="25">
        <f t="shared" si="0"/>
        <v>0</v>
      </c>
      <c r="K19" s="25">
        <f t="shared" si="0"/>
        <v>0</v>
      </c>
      <c r="L19" s="25">
        <f t="shared" si="0"/>
        <v>0</v>
      </c>
      <c r="M19" s="25">
        <f t="shared" si="0"/>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1">IF(C18&gt;0,SUM(C8:C18)/1.1)</f>
        <v>0</v>
      </c>
      <c r="D20" s="25" t="b">
        <f t="shared" si="1"/>
        <v>0</v>
      </c>
      <c r="E20" s="25" t="b">
        <f t="shared" si="1"/>
        <v>0</v>
      </c>
      <c r="F20" s="25" t="b">
        <f t="shared" si="1"/>
        <v>0</v>
      </c>
      <c r="G20" s="25" t="b">
        <f t="shared" si="1"/>
        <v>0</v>
      </c>
      <c r="H20" s="25" t="b">
        <f t="shared" si="1"/>
        <v>0</v>
      </c>
      <c r="I20" s="25" t="b">
        <f t="shared" si="1"/>
        <v>0</v>
      </c>
      <c r="J20" s="25" t="b">
        <f t="shared" si="1"/>
        <v>0</v>
      </c>
      <c r="K20" s="25" t="b">
        <f t="shared" si="1"/>
        <v>0</v>
      </c>
      <c r="L20" s="25" t="b">
        <f t="shared" si="1"/>
        <v>0</v>
      </c>
      <c r="M20" s="25" t="b">
        <f t="shared" si="1"/>
        <v>0</v>
      </c>
      <c r="N20" s="25" t="b">
        <f t="shared" si="1"/>
        <v>0</v>
      </c>
      <c r="O20" s="25" t="b">
        <f t="shared" si="1"/>
        <v>0</v>
      </c>
      <c r="P20" s="25" t="b">
        <f t="shared" si="1"/>
        <v>0</v>
      </c>
      <c r="Q20" s="25" t="b">
        <f t="shared" si="1"/>
        <v>0</v>
      </c>
      <c r="R20" s="25" t="b">
        <f t="shared" si="1"/>
        <v>0</v>
      </c>
      <c r="S20" s="25" t="b">
        <f t="shared" si="1"/>
        <v>0</v>
      </c>
      <c r="T20" s="25" t="b">
        <f t="shared" si="1"/>
        <v>0</v>
      </c>
      <c r="U20" s="25" t="b">
        <f t="shared" si="1"/>
        <v>0</v>
      </c>
      <c r="V20" s="25" t="b">
        <f t="shared" si="1"/>
        <v>0</v>
      </c>
      <c r="W20" s="25" t="b">
        <f t="shared" si="1"/>
        <v>0</v>
      </c>
      <c r="X20" s="25" t="b">
        <f t="shared" si="1"/>
        <v>0</v>
      </c>
      <c r="Y20" s="25" t="b">
        <f t="shared" si="1"/>
        <v>0</v>
      </c>
      <c r="Z20" s="25" t="b">
        <f t="shared" si="1"/>
        <v>0</v>
      </c>
      <c r="AA20" s="25" t="b">
        <f t="shared" si="1"/>
        <v>0</v>
      </c>
      <c r="AB20" s="25" t="b">
        <f t="shared" si="1"/>
        <v>0</v>
      </c>
      <c r="AC20" s="25" t="b">
        <f t="shared" si="1"/>
        <v>0</v>
      </c>
      <c r="AD20" s="25" t="b">
        <f t="shared" si="1"/>
        <v>0</v>
      </c>
      <c r="AE20" s="25" t="b">
        <f t="shared" si="1"/>
        <v>0</v>
      </c>
    </row>
    <row r="21" spans="1:31" ht="30" customHeight="1" x14ac:dyDescent="0.25">
      <c r="A21" s="16" t="s">
        <v>14</v>
      </c>
      <c r="B21" s="10">
        <f>IF(B7="f","Fail",IF(B7="R","Redo",IF(B8="f","Fail",IF(B9="F","Fail",IF(B11="f","Fail",IF(B18="F","Fail",IF(B18&gt;0,SUM(B8:B18)/1.1,SUM(B8:B16)/0.9)))))))</f>
        <v>0</v>
      </c>
      <c r="C21" s="10">
        <f t="shared" ref="C21:AE21" si="2">IF(C7="f","Fail",IF(C7="R","Redo",IF(C8="f","Fail",IF(C9="F","Fail",IF(C11="f","Fail",IF(C18="F","Fail",IF(C18&gt;0,SUM(C8:C18)/1.1,SUM(C8:C16)/0.9)))))))</f>
        <v>0</v>
      </c>
      <c r="D21" s="10">
        <f t="shared" si="2"/>
        <v>0</v>
      </c>
      <c r="E21" s="10">
        <f t="shared" si="2"/>
        <v>0</v>
      </c>
      <c r="F21" s="10">
        <f t="shared" si="2"/>
        <v>0</v>
      </c>
      <c r="G21" s="10">
        <f t="shared" si="2"/>
        <v>0</v>
      </c>
      <c r="H21" s="10">
        <f t="shared" si="2"/>
        <v>0</v>
      </c>
      <c r="I21" s="10">
        <f t="shared" si="2"/>
        <v>0</v>
      </c>
      <c r="J21" s="10">
        <f t="shared" si="2"/>
        <v>0</v>
      </c>
      <c r="K21" s="10">
        <f t="shared" si="2"/>
        <v>0</v>
      </c>
      <c r="L21" s="10">
        <f>IF(L7="f","Fail",IF(L7="R","Redo",IF(L8="f","Fail",IF(L9="F","Fail",IF(L11="f","Fail",IF(L18="F","Fail",IF(L18&gt;0,SUM(L8:L18)/1.1,SUM(L8:L16)/0.9)))))))</f>
        <v>0</v>
      </c>
      <c r="M21" s="10">
        <f t="shared" si="2"/>
        <v>0</v>
      </c>
      <c r="N21" s="10">
        <f t="shared" si="2"/>
        <v>0</v>
      </c>
      <c r="O21" s="10">
        <f t="shared" si="2"/>
        <v>0</v>
      </c>
      <c r="P21" s="10">
        <f t="shared" si="2"/>
        <v>0</v>
      </c>
      <c r="Q21" s="10">
        <f t="shared" si="2"/>
        <v>0</v>
      </c>
      <c r="R21" s="10">
        <f t="shared" si="2"/>
        <v>0</v>
      </c>
      <c r="S21" s="10">
        <f t="shared" si="2"/>
        <v>0</v>
      </c>
      <c r="T21" s="10">
        <f t="shared" si="2"/>
        <v>0</v>
      </c>
      <c r="U21" s="10">
        <f t="shared" si="2"/>
        <v>0</v>
      </c>
      <c r="V21" s="10">
        <f t="shared" si="2"/>
        <v>0</v>
      </c>
      <c r="W21" s="10">
        <f t="shared" si="2"/>
        <v>0</v>
      </c>
      <c r="X21" s="10">
        <f t="shared" si="2"/>
        <v>0</v>
      </c>
      <c r="Y21" s="10">
        <f t="shared" si="2"/>
        <v>0</v>
      </c>
      <c r="Z21" s="10">
        <f t="shared" si="2"/>
        <v>0</v>
      </c>
      <c r="AA21" s="10">
        <f t="shared" si="2"/>
        <v>0</v>
      </c>
      <c r="AB21" s="10">
        <f t="shared" si="2"/>
        <v>0</v>
      </c>
      <c r="AC21" s="10">
        <f t="shared" si="2"/>
        <v>0</v>
      </c>
      <c r="AD21" s="10">
        <f t="shared" si="2"/>
        <v>0</v>
      </c>
      <c r="AE21" s="10">
        <f t="shared" si="2"/>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40.5" customHeight="1"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vWvoT72tFHGiLjMAIRY9vHYbuQjXHFCayvBukHy7LkZMktsuRfFZoCfsJt0nHAn6KxhB5nHqgBMNSq6cuAsEWg==" saltValue="NEE1gQFAuCQ1P63ExYZnFg==" spinCount="100000" sheet="1" objects="1" scenarios="1"/>
  <dataConsolidate/>
  <mergeCells count="9">
    <mergeCell ref="B23:AE23"/>
    <mergeCell ref="AA3:AB3"/>
    <mergeCell ref="AC3:AE3"/>
    <mergeCell ref="B3:G3"/>
    <mergeCell ref="B2:G2"/>
    <mergeCell ref="H2:AE2"/>
    <mergeCell ref="H3:Z3"/>
    <mergeCell ref="B5:AE5"/>
    <mergeCell ref="B22:AE22"/>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INSTRUCTIONS!$D$1048571:$D$1048576</xm:f>
          </x14:formula1>
          <xm:sqref>B24:AE24</xm:sqref>
        </x14:dataValidation>
        <x14:dataValidation type="list" allowBlank="1" showInputMessage="1" showErrorMessage="1" xr:uid="{00000000-0002-0000-0F00-000001000000}">
          <x14:formula1>
            <xm:f>INSTRUCTIONS!$C$1048571:$C$1048576</xm:f>
          </x14:formula1>
          <xm:sqref>B7:AE7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41.25"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ht="18" customHeight="1" x14ac:dyDescent="0.25">
      <c r="A10" s="1" t="s">
        <v>24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1" ht="29.25"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20.25" customHeight="1" x14ac:dyDescent="0.25">
      <c r="A19" s="21" t="s">
        <v>30</v>
      </c>
      <c r="B19" s="25">
        <f>SUMIF(B8:B16,"&gt;0")/0.9</f>
        <v>0</v>
      </c>
      <c r="C19" s="25">
        <f t="shared" ref="C19:AE19" si="0">SUMIF(C8:C16,"&gt;0")/0.9</f>
        <v>0</v>
      </c>
      <c r="D19" s="25">
        <f t="shared" si="0"/>
        <v>0</v>
      </c>
      <c r="E19" s="25">
        <f t="shared" si="0"/>
        <v>0</v>
      </c>
      <c r="F19" s="25">
        <f t="shared" si="0"/>
        <v>0</v>
      </c>
      <c r="G19" s="25">
        <f t="shared" si="0"/>
        <v>0</v>
      </c>
      <c r="H19" s="25">
        <f t="shared" si="0"/>
        <v>0</v>
      </c>
      <c r="I19" s="25">
        <f t="shared" ref="I19:M19" si="1">SUMIF(I8:I16,"&gt;0")/0.9</f>
        <v>0</v>
      </c>
      <c r="J19" s="25">
        <f t="shared" si="1"/>
        <v>0</v>
      </c>
      <c r="K19" s="25">
        <f t="shared" si="1"/>
        <v>0</v>
      </c>
      <c r="L19" s="25">
        <f t="shared" si="1"/>
        <v>0</v>
      </c>
      <c r="M19" s="25">
        <f t="shared" si="1"/>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2">IF(C18&gt;0,SUM(C8:C18)/1.1)</f>
        <v>0</v>
      </c>
      <c r="D20" s="25" t="b">
        <f t="shared" si="2"/>
        <v>0</v>
      </c>
      <c r="E20" s="25" t="b">
        <f t="shared" si="2"/>
        <v>0</v>
      </c>
      <c r="F20" s="25" t="b">
        <f t="shared" si="2"/>
        <v>0</v>
      </c>
      <c r="G20" s="25" t="b">
        <f t="shared" si="2"/>
        <v>0</v>
      </c>
      <c r="H20" s="25" t="b">
        <f t="shared" si="2"/>
        <v>0</v>
      </c>
      <c r="I20" s="25" t="b">
        <f t="shared" ref="I20:M20" si="3">IF(I18&gt;0,SUM(I8:I18)/1.1)</f>
        <v>0</v>
      </c>
      <c r="J20" s="25" t="b">
        <f t="shared" si="3"/>
        <v>0</v>
      </c>
      <c r="K20" s="25" t="b">
        <f t="shared" si="3"/>
        <v>0</v>
      </c>
      <c r="L20" s="25" t="b">
        <f t="shared" si="3"/>
        <v>0</v>
      </c>
      <c r="M20" s="25" t="b">
        <f t="shared" si="3"/>
        <v>0</v>
      </c>
      <c r="N20" s="25" t="b">
        <f t="shared" si="2"/>
        <v>0</v>
      </c>
      <c r="O20" s="25" t="b">
        <f t="shared" si="2"/>
        <v>0</v>
      </c>
      <c r="P20" s="25" t="b">
        <f t="shared" si="2"/>
        <v>0</v>
      </c>
      <c r="Q20" s="25" t="b">
        <f t="shared" si="2"/>
        <v>0</v>
      </c>
      <c r="R20" s="25" t="b">
        <f t="shared" si="2"/>
        <v>0</v>
      </c>
      <c r="S20" s="25" t="b">
        <f t="shared" si="2"/>
        <v>0</v>
      </c>
      <c r="T20" s="25" t="b">
        <f t="shared" si="2"/>
        <v>0</v>
      </c>
      <c r="U20" s="25" t="b">
        <f t="shared" si="2"/>
        <v>0</v>
      </c>
      <c r="V20" s="25" t="b">
        <f t="shared" si="2"/>
        <v>0</v>
      </c>
      <c r="W20" s="25" t="b">
        <f t="shared" si="2"/>
        <v>0</v>
      </c>
      <c r="X20" s="25" t="b">
        <f t="shared" si="2"/>
        <v>0</v>
      </c>
      <c r="Y20" s="25" t="b">
        <f t="shared" si="2"/>
        <v>0</v>
      </c>
      <c r="Z20" s="25" t="b">
        <f t="shared" si="2"/>
        <v>0</v>
      </c>
      <c r="AA20" s="25" t="b">
        <f t="shared" si="2"/>
        <v>0</v>
      </c>
      <c r="AB20" s="25" t="b">
        <f t="shared" si="2"/>
        <v>0</v>
      </c>
      <c r="AC20" s="25" t="b">
        <f t="shared" si="2"/>
        <v>0</v>
      </c>
      <c r="AD20" s="25" t="b">
        <f t="shared" si="2"/>
        <v>0</v>
      </c>
      <c r="AE20" s="25" t="b">
        <f t="shared" si="2"/>
        <v>0</v>
      </c>
    </row>
    <row r="21" spans="1:31" ht="18" customHeight="1" x14ac:dyDescent="0.25">
      <c r="A21" s="16" t="s">
        <v>14</v>
      </c>
      <c r="B21" s="10">
        <f>IF(B7="f","Fail",IF(B7="R","Redo",IF(B8="f","Fail",IF(B9="F","Fail",IF(B11="f","Fail",IF(B18="F","Fail",IF(B18&gt;0,SUM(B8:B18)/1.1,SUM(B8:B16)/0.9)))))))</f>
        <v>0</v>
      </c>
      <c r="C21" s="10">
        <f t="shared" ref="C21:AE21" si="4">IF(C7="f","Fail",IF(C7="R","Redo",IF(C8="f","Fail",IF(C9="F","Fail",IF(C11="f","Fail",IF(C18="F","Fail",IF(C18&gt;0,SUM(C8:C18)/1.1,SUM(C8:C16)/0.9)))))))</f>
        <v>0</v>
      </c>
      <c r="D21" s="10">
        <f t="shared" si="4"/>
        <v>0</v>
      </c>
      <c r="E21" s="10">
        <f t="shared" si="4"/>
        <v>0</v>
      </c>
      <c r="F21" s="10">
        <f t="shared" si="4"/>
        <v>0</v>
      </c>
      <c r="G21" s="10">
        <f t="shared" si="4"/>
        <v>0</v>
      </c>
      <c r="H21" s="10">
        <f t="shared" si="4"/>
        <v>0</v>
      </c>
      <c r="I21" s="10">
        <f t="shared" si="4"/>
        <v>0</v>
      </c>
      <c r="J21" s="10">
        <f t="shared" si="4"/>
        <v>0</v>
      </c>
      <c r="K21" s="10">
        <f t="shared" si="4"/>
        <v>0</v>
      </c>
      <c r="L21" s="10">
        <f>IF(L7="f","Fail",IF(L7="R","Redo",IF(L8="f","Fail",IF(L9="F","Fail",IF(L11="f","Fail",IF(L18="F","Fail",IF(L18&gt;0,SUM(L8:L18)/1.1,SUM(L8:L16)/0.9)))))))</f>
        <v>0</v>
      </c>
      <c r="M21" s="10">
        <f t="shared" si="4"/>
        <v>0</v>
      </c>
      <c r="N21" s="10">
        <f t="shared" si="4"/>
        <v>0</v>
      </c>
      <c r="O21" s="10">
        <f t="shared" si="4"/>
        <v>0</v>
      </c>
      <c r="P21" s="10">
        <f t="shared" si="4"/>
        <v>0</v>
      </c>
      <c r="Q21" s="10">
        <f t="shared" si="4"/>
        <v>0</v>
      </c>
      <c r="R21" s="10">
        <f t="shared" si="4"/>
        <v>0</v>
      </c>
      <c r="S21" s="10">
        <f t="shared" si="4"/>
        <v>0</v>
      </c>
      <c r="T21" s="10">
        <f t="shared" si="4"/>
        <v>0</v>
      </c>
      <c r="U21" s="10">
        <f t="shared" si="4"/>
        <v>0</v>
      </c>
      <c r="V21" s="10">
        <f t="shared" si="4"/>
        <v>0</v>
      </c>
      <c r="W21" s="10">
        <f t="shared" si="4"/>
        <v>0</v>
      </c>
      <c r="X21" s="10">
        <f t="shared" si="4"/>
        <v>0</v>
      </c>
      <c r="Y21" s="10">
        <f t="shared" si="4"/>
        <v>0</v>
      </c>
      <c r="Z21" s="10">
        <f t="shared" si="4"/>
        <v>0</v>
      </c>
      <c r="AA21" s="10">
        <f t="shared" si="4"/>
        <v>0</v>
      </c>
      <c r="AB21" s="10">
        <f t="shared" si="4"/>
        <v>0</v>
      </c>
      <c r="AC21" s="10">
        <f t="shared" si="4"/>
        <v>0</v>
      </c>
      <c r="AD21" s="10">
        <f t="shared" si="4"/>
        <v>0</v>
      </c>
      <c r="AE21" s="10">
        <f t="shared" si="4"/>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W1sWRtlu1y0QugZxdcbFU6k/1hqJ62t3Le/TP3IXdZCTN27S3ldnMi8o8yjv/uycIoPN8Va5pQfRCsSymIW+Aw==" saltValue="BnAclb01VsBtlnDw6aY71A==" spinCount="100000" sheet="1" objects="1" scenarios="1"/>
  <dataConsolidate/>
  <mergeCells count="9">
    <mergeCell ref="B2:G2"/>
    <mergeCell ref="H2:AE2"/>
    <mergeCell ref="H3:Z3"/>
    <mergeCell ref="B23:AE23"/>
    <mergeCell ref="B5:AE5"/>
    <mergeCell ref="AA3:AB3"/>
    <mergeCell ref="AC3:AE3"/>
    <mergeCell ref="B22:AE22"/>
    <mergeCell ref="B3:G3"/>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INSTRUCTIONS!$D$1048571:$D$1048576</xm:f>
          </x14:formula1>
          <xm:sqref>B24:AE24</xm:sqref>
        </x14:dataValidation>
        <x14:dataValidation type="list" allowBlank="1" showInputMessage="1" showErrorMessage="1" xr:uid="{00000000-0002-0000-1000-000001000000}">
          <x14:formula1>
            <xm:f>INSTRUCTIONS!$C$1048571:$C$1048576</xm:f>
          </x14:formula1>
          <xm:sqref>B7:AE7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1.7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40.5"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ht="27"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20.25" customHeight="1" x14ac:dyDescent="0.25">
      <c r="A19" s="21" t="s">
        <v>30</v>
      </c>
      <c r="B19" s="25">
        <f>SUMIF(B8:B16,"&gt;0")/0.9</f>
        <v>0</v>
      </c>
      <c r="C19" s="25">
        <f t="shared" ref="C19:AE19" si="0">SUMIF(C8:C16,"&gt;0")/0.9</f>
        <v>0</v>
      </c>
      <c r="D19" s="25">
        <f t="shared" si="0"/>
        <v>0</v>
      </c>
      <c r="E19" s="25">
        <f t="shared" si="0"/>
        <v>0</v>
      </c>
      <c r="F19" s="25">
        <f t="shared" si="0"/>
        <v>0</v>
      </c>
      <c r="G19" s="25">
        <f t="shared" si="0"/>
        <v>0</v>
      </c>
      <c r="H19" s="25">
        <f t="shared" si="0"/>
        <v>0</v>
      </c>
      <c r="I19" s="25">
        <f t="shared" si="0"/>
        <v>0</v>
      </c>
      <c r="J19" s="25">
        <f t="shared" si="0"/>
        <v>0</v>
      </c>
      <c r="K19" s="25">
        <f t="shared" si="0"/>
        <v>0</v>
      </c>
      <c r="L19" s="25">
        <f t="shared" si="0"/>
        <v>0</v>
      </c>
      <c r="M19" s="25">
        <f t="shared" si="0"/>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1">IF(C18&gt;0,SUM(C8:C18)/1.1)</f>
        <v>0</v>
      </c>
      <c r="D20" s="25" t="b">
        <f t="shared" si="1"/>
        <v>0</v>
      </c>
      <c r="E20" s="25" t="b">
        <f t="shared" si="1"/>
        <v>0</v>
      </c>
      <c r="F20" s="25" t="b">
        <f t="shared" si="1"/>
        <v>0</v>
      </c>
      <c r="G20" s="25" t="b">
        <f t="shared" si="1"/>
        <v>0</v>
      </c>
      <c r="H20" s="25" t="b">
        <f t="shared" si="1"/>
        <v>0</v>
      </c>
      <c r="I20" s="25" t="b">
        <f t="shared" si="1"/>
        <v>0</v>
      </c>
      <c r="J20" s="25" t="b">
        <f t="shared" si="1"/>
        <v>0</v>
      </c>
      <c r="K20" s="25" t="b">
        <f t="shared" si="1"/>
        <v>0</v>
      </c>
      <c r="L20" s="25" t="b">
        <f t="shared" si="1"/>
        <v>0</v>
      </c>
      <c r="M20" s="25" t="b">
        <f t="shared" si="1"/>
        <v>0</v>
      </c>
      <c r="N20" s="25" t="b">
        <f t="shared" si="1"/>
        <v>0</v>
      </c>
      <c r="O20" s="25" t="b">
        <f t="shared" si="1"/>
        <v>0</v>
      </c>
      <c r="P20" s="25" t="b">
        <f t="shared" si="1"/>
        <v>0</v>
      </c>
      <c r="Q20" s="25" t="b">
        <f t="shared" si="1"/>
        <v>0</v>
      </c>
      <c r="R20" s="25" t="b">
        <f t="shared" si="1"/>
        <v>0</v>
      </c>
      <c r="S20" s="25" t="b">
        <f t="shared" si="1"/>
        <v>0</v>
      </c>
      <c r="T20" s="25" t="b">
        <f t="shared" si="1"/>
        <v>0</v>
      </c>
      <c r="U20" s="25" t="b">
        <f t="shared" si="1"/>
        <v>0</v>
      </c>
      <c r="V20" s="25" t="b">
        <f t="shared" si="1"/>
        <v>0</v>
      </c>
      <c r="W20" s="25" t="b">
        <f t="shared" si="1"/>
        <v>0</v>
      </c>
      <c r="X20" s="25" t="b">
        <f t="shared" si="1"/>
        <v>0</v>
      </c>
      <c r="Y20" s="25" t="b">
        <f t="shared" si="1"/>
        <v>0</v>
      </c>
      <c r="Z20" s="25" t="b">
        <f t="shared" si="1"/>
        <v>0</v>
      </c>
      <c r="AA20" s="25" t="b">
        <f t="shared" si="1"/>
        <v>0</v>
      </c>
      <c r="AB20" s="25" t="b">
        <f t="shared" si="1"/>
        <v>0</v>
      </c>
      <c r="AC20" s="25" t="b">
        <f t="shared" si="1"/>
        <v>0</v>
      </c>
      <c r="AD20" s="25" t="b">
        <f t="shared" si="1"/>
        <v>0</v>
      </c>
      <c r="AE20" s="25" t="b">
        <f t="shared" si="1"/>
        <v>0</v>
      </c>
    </row>
    <row r="21" spans="1:31" ht="18" customHeight="1" x14ac:dyDescent="0.25">
      <c r="A21" s="16" t="s">
        <v>14</v>
      </c>
      <c r="B21" s="10">
        <f>IF(B7="f","Fail",IF(B7="R","Redo",IF(B8="f","Fail",IF(B9="F","Fail",IF(B11="f","Fail",IF(B18="F","Fail",IF(B18&gt;0,SUM(B8:B18)/1.1,SUM(B8:B16)/0.9)))))))</f>
        <v>0</v>
      </c>
      <c r="C21" s="10">
        <f t="shared" ref="C21:AE21" si="2">IF(C7="f","Fail",IF(C7="R","Redo",IF(C8="f","Fail",IF(C9="F","Fail",IF(C11="f","Fail",IF(C18="F","Fail",IF(C18&gt;0,SUM(C8:C18)/1.1,SUM(C8:C16)/0.9)))))))</f>
        <v>0</v>
      </c>
      <c r="D21" s="10">
        <f t="shared" si="2"/>
        <v>0</v>
      </c>
      <c r="E21" s="10">
        <f t="shared" si="2"/>
        <v>0</v>
      </c>
      <c r="F21" s="10">
        <f t="shared" si="2"/>
        <v>0</v>
      </c>
      <c r="G21" s="10">
        <f t="shared" si="2"/>
        <v>0</v>
      </c>
      <c r="H21" s="10">
        <f t="shared" si="2"/>
        <v>0</v>
      </c>
      <c r="I21" s="10">
        <f t="shared" si="2"/>
        <v>0</v>
      </c>
      <c r="J21" s="10">
        <f t="shared" si="2"/>
        <v>0</v>
      </c>
      <c r="K21" s="10">
        <f t="shared" si="2"/>
        <v>0</v>
      </c>
      <c r="L21" s="10">
        <f>IF(L7="f","Fail",IF(L7="R","Redo",IF(L8="f","Fail",IF(L9="F","Fail",IF(L11="f","Fail",IF(L18="F","Fail",IF(L18&gt;0,SUM(L8:L18)/1.1,SUM(L8:L16)/0.9)))))))</f>
        <v>0</v>
      </c>
      <c r="M21" s="10">
        <f t="shared" si="2"/>
        <v>0</v>
      </c>
      <c r="N21" s="10">
        <f t="shared" si="2"/>
        <v>0</v>
      </c>
      <c r="O21" s="10">
        <f t="shared" si="2"/>
        <v>0</v>
      </c>
      <c r="P21" s="10">
        <f t="shared" si="2"/>
        <v>0</v>
      </c>
      <c r="Q21" s="10">
        <f t="shared" si="2"/>
        <v>0</v>
      </c>
      <c r="R21" s="10">
        <f t="shared" si="2"/>
        <v>0</v>
      </c>
      <c r="S21" s="10">
        <f t="shared" si="2"/>
        <v>0</v>
      </c>
      <c r="T21" s="10">
        <f t="shared" si="2"/>
        <v>0</v>
      </c>
      <c r="U21" s="10">
        <f t="shared" si="2"/>
        <v>0</v>
      </c>
      <c r="V21" s="10">
        <f t="shared" si="2"/>
        <v>0</v>
      </c>
      <c r="W21" s="10">
        <f t="shared" si="2"/>
        <v>0</v>
      </c>
      <c r="X21" s="10">
        <f t="shared" si="2"/>
        <v>0</v>
      </c>
      <c r="Y21" s="10">
        <f t="shared" si="2"/>
        <v>0</v>
      </c>
      <c r="Z21" s="10">
        <f t="shared" si="2"/>
        <v>0</v>
      </c>
      <c r="AA21" s="10">
        <f t="shared" si="2"/>
        <v>0</v>
      </c>
      <c r="AB21" s="10">
        <f t="shared" si="2"/>
        <v>0</v>
      </c>
      <c r="AC21" s="10">
        <f t="shared" si="2"/>
        <v>0</v>
      </c>
      <c r="AD21" s="10">
        <f t="shared" si="2"/>
        <v>0</v>
      </c>
      <c r="AE21" s="10">
        <f t="shared" si="2"/>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QLbPsadiBd/nThR+KmbPkPrdOpr7qmLuvsWq35JVotBsVxIBIn+w7Nj89uJx5lk5qoYRHIu7q8ulqlImKlz1hQ==" saltValue="rJVZCX12Ym8jwaFi18nbQA==" spinCount="100000" sheet="1" objects="1" scenarios="1"/>
  <dataConsolidate/>
  <mergeCells count="9">
    <mergeCell ref="B22:AE22"/>
    <mergeCell ref="B23:AE23"/>
    <mergeCell ref="AA3:AB3"/>
    <mergeCell ref="AC3:AE3"/>
    <mergeCell ref="B2:G2"/>
    <mergeCell ref="B3:G3"/>
    <mergeCell ref="H2:AE2"/>
    <mergeCell ref="H3:Z3"/>
    <mergeCell ref="B5:AE5"/>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INSTRUCTIONS!$D$1048571:$D$1048576</xm:f>
          </x14:formula1>
          <xm:sqref>B24:AE24</xm:sqref>
        </x14:dataValidation>
        <x14:dataValidation type="list" allowBlank="1" showInputMessage="1" showErrorMessage="1" xr:uid="{00000000-0002-0000-1100-000001000000}">
          <x14:formula1>
            <xm:f>INSTRUCTIONS!$C$1048571:$C$1048576</xm:f>
          </x14:formula1>
          <xm:sqref>B7:AE7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2.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39"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1" ht="28.5"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 customHeight="1" x14ac:dyDescent="0.25">
      <c r="A19" s="21" t="s">
        <v>30</v>
      </c>
      <c r="B19" s="25">
        <f>SUMIF(B8:B16,"&gt;0")/0.9</f>
        <v>0</v>
      </c>
      <c r="C19" s="25">
        <f t="shared" ref="C19:AE19" si="0">SUMIF(C8:C16,"&gt;0")/0.9</f>
        <v>0</v>
      </c>
      <c r="D19" s="25">
        <f t="shared" ref="D19:M19" si="1">SUMIF(D8:D16,"&gt;0")/0.9</f>
        <v>0</v>
      </c>
      <c r="E19" s="25">
        <f t="shared" si="1"/>
        <v>0</v>
      </c>
      <c r="F19" s="25">
        <f t="shared" si="1"/>
        <v>0</v>
      </c>
      <c r="G19" s="25">
        <f t="shared" si="1"/>
        <v>0</v>
      </c>
      <c r="H19" s="25">
        <f t="shared" si="1"/>
        <v>0</v>
      </c>
      <c r="I19" s="25">
        <f t="shared" si="1"/>
        <v>0</v>
      </c>
      <c r="J19" s="25">
        <f t="shared" si="1"/>
        <v>0</v>
      </c>
      <c r="K19" s="25">
        <f t="shared" si="1"/>
        <v>0</v>
      </c>
      <c r="L19" s="25">
        <f t="shared" si="1"/>
        <v>0</v>
      </c>
      <c r="M19" s="25">
        <f t="shared" si="1"/>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2">IF(C18&gt;0,SUM(C8:C18)/1.1)</f>
        <v>0</v>
      </c>
      <c r="D20" s="25" t="b">
        <f t="shared" ref="D20:M20" si="3">IF(D18&gt;0,SUM(D8:D18)/1.1)</f>
        <v>0</v>
      </c>
      <c r="E20" s="25" t="b">
        <f t="shared" si="3"/>
        <v>0</v>
      </c>
      <c r="F20" s="25" t="b">
        <f t="shared" si="3"/>
        <v>0</v>
      </c>
      <c r="G20" s="25" t="b">
        <f t="shared" si="3"/>
        <v>0</v>
      </c>
      <c r="H20" s="25" t="b">
        <f t="shared" si="3"/>
        <v>0</v>
      </c>
      <c r="I20" s="25" t="b">
        <f t="shared" si="3"/>
        <v>0</v>
      </c>
      <c r="J20" s="25" t="b">
        <f t="shared" si="3"/>
        <v>0</v>
      </c>
      <c r="K20" s="25" t="b">
        <f t="shared" si="3"/>
        <v>0</v>
      </c>
      <c r="L20" s="25" t="b">
        <f t="shared" si="3"/>
        <v>0</v>
      </c>
      <c r="M20" s="25" t="b">
        <f t="shared" si="3"/>
        <v>0</v>
      </c>
      <c r="N20" s="25" t="b">
        <f t="shared" si="2"/>
        <v>0</v>
      </c>
      <c r="O20" s="25" t="b">
        <f t="shared" si="2"/>
        <v>0</v>
      </c>
      <c r="P20" s="25" t="b">
        <f t="shared" si="2"/>
        <v>0</v>
      </c>
      <c r="Q20" s="25" t="b">
        <f t="shared" si="2"/>
        <v>0</v>
      </c>
      <c r="R20" s="25" t="b">
        <f t="shared" si="2"/>
        <v>0</v>
      </c>
      <c r="S20" s="25" t="b">
        <f t="shared" si="2"/>
        <v>0</v>
      </c>
      <c r="T20" s="25" t="b">
        <f t="shared" si="2"/>
        <v>0</v>
      </c>
      <c r="U20" s="25" t="b">
        <f t="shared" si="2"/>
        <v>0</v>
      </c>
      <c r="V20" s="25" t="b">
        <f t="shared" si="2"/>
        <v>0</v>
      </c>
      <c r="W20" s="25" t="b">
        <f t="shared" si="2"/>
        <v>0</v>
      </c>
      <c r="X20" s="25" t="b">
        <f t="shared" si="2"/>
        <v>0</v>
      </c>
      <c r="Y20" s="25" t="b">
        <f t="shared" si="2"/>
        <v>0</v>
      </c>
      <c r="Z20" s="25" t="b">
        <f t="shared" si="2"/>
        <v>0</v>
      </c>
      <c r="AA20" s="25" t="b">
        <f t="shared" si="2"/>
        <v>0</v>
      </c>
      <c r="AB20" s="25" t="b">
        <f t="shared" si="2"/>
        <v>0</v>
      </c>
      <c r="AC20" s="25" t="b">
        <f t="shared" si="2"/>
        <v>0</v>
      </c>
      <c r="AD20" s="25" t="b">
        <f t="shared" si="2"/>
        <v>0</v>
      </c>
      <c r="AE20" s="25" t="b">
        <f t="shared" si="2"/>
        <v>0</v>
      </c>
    </row>
    <row r="21" spans="1:31" ht="18" customHeight="1" x14ac:dyDescent="0.25">
      <c r="A21" s="16" t="s">
        <v>14</v>
      </c>
      <c r="B21" s="10">
        <f>IF(B7="f","Fail",IF(B7="R","Redo",IF(B8="f","Fail",IF(B9="F","Fail",IF(B11="f","Fail",IF(B18="F","Fail",IF(B18&gt;0,SUM(B8:B18)/1.1,SUM(B8:B16)/0.9)))))))</f>
        <v>0</v>
      </c>
      <c r="C21" s="10">
        <f t="shared" ref="C21:AE21" si="4">IF(C7="f","Fail",IF(C7="R","Redo",IF(C8="f","Fail",IF(C9="F","Fail",IF(C11="f","Fail",IF(C18="F","Fail",IF(C18&gt;0,SUM(C8:C18)/1.1,SUM(C8:C16)/0.9)))))))</f>
        <v>0</v>
      </c>
      <c r="D21" s="10">
        <f t="shared" si="4"/>
        <v>0</v>
      </c>
      <c r="E21" s="10">
        <f t="shared" si="4"/>
        <v>0</v>
      </c>
      <c r="F21" s="10">
        <f t="shared" si="4"/>
        <v>0</v>
      </c>
      <c r="G21" s="10">
        <f t="shared" si="4"/>
        <v>0</v>
      </c>
      <c r="H21" s="10">
        <f t="shared" si="4"/>
        <v>0</v>
      </c>
      <c r="I21" s="10">
        <f t="shared" si="4"/>
        <v>0</v>
      </c>
      <c r="J21" s="10">
        <f t="shared" si="4"/>
        <v>0</v>
      </c>
      <c r="K21" s="10">
        <f t="shared" si="4"/>
        <v>0</v>
      </c>
      <c r="L21" s="10">
        <f>IF(L7="f","Fail",IF(L7="R","Redo",IF(L8="f","Fail",IF(L9="F","Fail",IF(L11="f","Fail",IF(L18="F","Fail",IF(L18&gt;0,SUM(L8:L18)/1.1,SUM(L8:L16)/0.9)))))))</f>
        <v>0</v>
      </c>
      <c r="M21" s="10">
        <f t="shared" si="4"/>
        <v>0</v>
      </c>
      <c r="N21" s="10">
        <f t="shared" si="4"/>
        <v>0</v>
      </c>
      <c r="O21" s="10">
        <f t="shared" si="4"/>
        <v>0</v>
      </c>
      <c r="P21" s="10">
        <f t="shared" si="4"/>
        <v>0</v>
      </c>
      <c r="Q21" s="10">
        <f t="shared" si="4"/>
        <v>0</v>
      </c>
      <c r="R21" s="10">
        <f t="shared" si="4"/>
        <v>0</v>
      </c>
      <c r="S21" s="10">
        <f t="shared" si="4"/>
        <v>0</v>
      </c>
      <c r="T21" s="10">
        <f t="shared" si="4"/>
        <v>0</v>
      </c>
      <c r="U21" s="10">
        <f t="shared" si="4"/>
        <v>0</v>
      </c>
      <c r="V21" s="10">
        <f t="shared" si="4"/>
        <v>0</v>
      </c>
      <c r="W21" s="10">
        <f t="shared" si="4"/>
        <v>0</v>
      </c>
      <c r="X21" s="10">
        <f t="shared" si="4"/>
        <v>0</v>
      </c>
      <c r="Y21" s="10">
        <f t="shared" si="4"/>
        <v>0</v>
      </c>
      <c r="Z21" s="10">
        <f t="shared" si="4"/>
        <v>0</v>
      </c>
      <c r="AA21" s="10">
        <f t="shared" si="4"/>
        <v>0</v>
      </c>
      <c r="AB21" s="10">
        <f t="shared" si="4"/>
        <v>0</v>
      </c>
      <c r="AC21" s="10">
        <f t="shared" si="4"/>
        <v>0</v>
      </c>
      <c r="AD21" s="10">
        <f t="shared" si="4"/>
        <v>0</v>
      </c>
      <c r="AE21" s="10">
        <f t="shared" si="4"/>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h+WassEOd/m+//KLzBuSLN+jCzQ/HT2EimL2DYqDPWkeEVZK4qvGyzM+Rx9WGOahA0/mu6JjqeqtrNh5MVaO2A==" saltValue="sRnTPgGvNlq/kEtreOI6pw==" spinCount="100000" sheet="1" objects="1" scenarios="1"/>
  <dataConsolidate/>
  <mergeCells count="9">
    <mergeCell ref="B2:G2"/>
    <mergeCell ref="H2:AE2"/>
    <mergeCell ref="H3:Z3"/>
    <mergeCell ref="B23:AE23"/>
    <mergeCell ref="B5:AE5"/>
    <mergeCell ref="AA3:AB3"/>
    <mergeCell ref="AC3:AE3"/>
    <mergeCell ref="B22:AE22"/>
    <mergeCell ref="B3:G3"/>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INSTRUCTIONS!$D$1048571:$D$1048576</xm:f>
          </x14:formula1>
          <xm:sqref>B24:AE24</xm:sqref>
        </x14:dataValidation>
        <x14:dataValidation type="list" allowBlank="1" showInputMessage="1" showErrorMessage="1" xr:uid="{00000000-0002-0000-1200-000001000000}">
          <x14:formula1>
            <xm:f>INSTRUCTIONS!$C$1048571:$C$1048576</xm:f>
          </x14:formula1>
          <xm:sqref>B7:AE7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V923"/>
  <sheetViews>
    <sheetView zoomScaleNormal="100" workbookViewId="0">
      <pane ySplit="1" topLeftCell="A2" activePane="bottomLeft" state="frozen"/>
      <selection activeCell="N18" sqref="N18"/>
      <selection pane="bottomLeft" activeCell="O3" sqref="O3"/>
    </sheetView>
  </sheetViews>
  <sheetFormatPr defaultColWidth="20.7109375" defaultRowHeight="90" customHeight="1" x14ac:dyDescent="0.2"/>
  <cols>
    <col min="1" max="1" width="5.5703125" style="2" customWidth="1"/>
    <col min="2" max="2" width="17.28515625" style="2" customWidth="1"/>
    <col min="3" max="3" width="10.7109375" style="7" customWidth="1"/>
    <col min="4" max="5" width="10.7109375" style="2" customWidth="1"/>
    <col min="6" max="13" width="10.7109375" style="7" customWidth="1"/>
    <col min="14" max="21" width="10.7109375" style="8" customWidth="1"/>
    <col min="22" max="22" width="10.7109375" style="3" customWidth="1"/>
    <col min="23" max="131" width="20.7109375" style="3"/>
    <col min="132" max="132" width="30.140625" style="3" bestFit="1" customWidth="1"/>
    <col min="133" max="133" width="42.7109375" style="3" bestFit="1" customWidth="1"/>
    <col min="134" max="134" width="15.42578125" style="3" customWidth="1"/>
    <col min="135" max="135" width="23" style="3" customWidth="1"/>
    <col min="136" max="136" width="19.42578125" style="3" customWidth="1"/>
    <col min="137" max="137" width="18.7109375" style="3" customWidth="1"/>
    <col min="138" max="138" width="24.140625" style="3" customWidth="1"/>
    <col min="139" max="139" width="24.28515625" style="3" customWidth="1"/>
    <col min="140" max="140" width="24.7109375" style="3" customWidth="1"/>
    <col min="141" max="143" width="18.7109375" style="3" customWidth="1"/>
    <col min="144" max="144" width="23.85546875" style="3" customWidth="1"/>
    <col min="145" max="146" width="24.7109375" style="3" customWidth="1"/>
    <col min="147" max="149" width="18.7109375" style="3" customWidth="1"/>
    <col min="150" max="150" width="24.42578125" style="3" customWidth="1"/>
    <col min="151" max="152" width="24.7109375" style="3" customWidth="1"/>
    <col min="153" max="155" width="18.7109375" style="3" customWidth="1"/>
    <col min="156" max="156" width="24.140625" style="3" customWidth="1"/>
    <col min="157" max="157" width="24.42578125" style="3" customWidth="1"/>
    <col min="158" max="161" width="20.7109375" style="3"/>
    <col min="162" max="162" width="24.28515625" style="3" customWidth="1"/>
    <col min="163" max="163" width="25.42578125" style="3" customWidth="1"/>
    <col min="164" max="167" width="20.7109375" style="3"/>
    <col min="168" max="168" width="24.7109375" style="3" customWidth="1"/>
    <col min="169" max="169" width="23.28515625" style="3" customWidth="1"/>
    <col min="170" max="173" width="20.7109375" style="3"/>
    <col min="174" max="174" width="24" style="3" customWidth="1"/>
    <col min="175" max="175" width="23.5703125" style="3" customWidth="1"/>
    <col min="176" max="179" width="20.7109375" style="3"/>
    <col min="180" max="180" width="24.28515625" style="3" customWidth="1"/>
    <col min="181" max="181" width="24" style="3" customWidth="1"/>
    <col min="182" max="185" width="20.7109375" style="3"/>
    <col min="186" max="186" width="24" style="3" customWidth="1"/>
    <col min="187" max="187" width="23.5703125" style="3" customWidth="1"/>
    <col min="188" max="191" width="20.7109375" style="3"/>
    <col min="192" max="193" width="24.28515625" style="3" customWidth="1"/>
    <col min="194" max="197" width="20.7109375" style="3"/>
    <col min="198" max="198" width="24.28515625" style="3" customWidth="1"/>
    <col min="199" max="199" width="23.5703125" style="3" customWidth="1"/>
    <col min="200" max="203" width="20.7109375" style="3"/>
    <col min="204" max="204" width="24" style="3" customWidth="1"/>
    <col min="205" max="205" width="23.28515625" style="3" customWidth="1"/>
    <col min="206" max="209" width="20.7109375" style="3"/>
    <col min="210" max="210" width="24.42578125" style="3" customWidth="1"/>
    <col min="211" max="211" width="23.28515625" style="3" customWidth="1"/>
    <col min="212" max="215" width="20.7109375" style="3"/>
    <col min="216" max="216" width="24.28515625" style="3" customWidth="1"/>
    <col min="217" max="217" width="23.28515625" style="3" customWidth="1"/>
    <col min="218" max="221" width="20.7109375" style="3"/>
    <col min="222" max="222" width="24.28515625" style="3" customWidth="1"/>
    <col min="223" max="223" width="23.5703125" style="3" customWidth="1"/>
    <col min="224" max="227" width="20.7109375" style="3"/>
    <col min="228" max="228" width="24.28515625" style="3" customWidth="1"/>
    <col min="229" max="229" width="24.7109375" style="3" customWidth="1"/>
    <col min="230" max="233" width="20.7109375" style="3"/>
    <col min="234" max="234" width="24" style="3" customWidth="1"/>
    <col min="235" max="235" width="23.28515625" style="3" customWidth="1"/>
    <col min="236" max="239" width="20.7109375" style="3"/>
    <col min="240" max="240" width="24.7109375" style="3" customWidth="1"/>
    <col min="241" max="241" width="25.42578125" style="3" customWidth="1"/>
    <col min="242" max="245" width="20.7109375" style="3"/>
    <col min="246" max="246" width="24" style="3" customWidth="1"/>
    <col min="247" max="247" width="42.85546875" style="3" customWidth="1"/>
    <col min="248" max="251" width="20.7109375" style="3"/>
    <col min="252" max="252" width="24.28515625" style="3" customWidth="1"/>
    <col min="253" max="253" width="24" style="3" customWidth="1"/>
    <col min="254" max="257" width="20.7109375" style="3"/>
    <col min="258" max="258" width="24.28515625" style="3" customWidth="1"/>
    <col min="259" max="259" width="25.42578125" style="3" customWidth="1"/>
    <col min="260" max="263" width="20.7109375" style="3"/>
    <col min="264" max="264" width="24.28515625" style="3" customWidth="1"/>
    <col min="265" max="265" width="24.7109375" style="3" customWidth="1"/>
    <col min="266" max="269" width="20.7109375" style="3"/>
    <col min="270" max="270" width="24.7109375" style="3" customWidth="1"/>
    <col min="271" max="271" width="26.42578125" style="3" customWidth="1"/>
    <col min="272" max="275" width="20.7109375" style="3"/>
    <col min="276" max="276" width="25.140625" style="3" customWidth="1"/>
    <col min="277" max="277" width="25.42578125" style="3" customWidth="1"/>
    <col min="278" max="387" width="20.7109375" style="3"/>
    <col min="388" max="388" width="30.140625" style="3" bestFit="1" customWidth="1"/>
    <col min="389" max="389" width="42.7109375" style="3" bestFit="1" customWidth="1"/>
    <col min="390" max="390" width="15.42578125" style="3" customWidth="1"/>
    <col min="391" max="391" width="23" style="3" customWidth="1"/>
    <col min="392" max="392" width="19.42578125" style="3" customWidth="1"/>
    <col min="393" max="393" width="18.7109375" style="3" customWidth="1"/>
    <col min="394" max="394" width="24.140625" style="3" customWidth="1"/>
    <col min="395" max="395" width="24.28515625" style="3" customWidth="1"/>
    <col min="396" max="396" width="24.7109375" style="3" customWidth="1"/>
    <col min="397" max="399" width="18.7109375" style="3" customWidth="1"/>
    <col min="400" max="400" width="23.85546875" style="3" customWidth="1"/>
    <col min="401" max="402" width="24.7109375" style="3" customWidth="1"/>
    <col min="403" max="405" width="18.7109375" style="3" customWidth="1"/>
    <col min="406" max="406" width="24.42578125" style="3" customWidth="1"/>
    <col min="407" max="408" width="24.7109375" style="3" customWidth="1"/>
    <col min="409" max="411" width="18.7109375" style="3" customWidth="1"/>
    <col min="412" max="412" width="24.140625" style="3" customWidth="1"/>
    <col min="413" max="413" width="24.42578125" style="3" customWidth="1"/>
    <col min="414" max="417" width="20.7109375" style="3"/>
    <col min="418" max="418" width="24.28515625" style="3" customWidth="1"/>
    <col min="419" max="419" width="25.42578125" style="3" customWidth="1"/>
    <col min="420" max="423" width="20.7109375" style="3"/>
    <col min="424" max="424" width="24.7109375" style="3" customWidth="1"/>
    <col min="425" max="425" width="23.28515625" style="3" customWidth="1"/>
    <col min="426" max="429" width="20.7109375" style="3"/>
    <col min="430" max="430" width="24" style="3" customWidth="1"/>
    <col min="431" max="431" width="23.5703125" style="3" customWidth="1"/>
    <col min="432" max="435" width="20.7109375" style="3"/>
    <col min="436" max="436" width="24.28515625" style="3" customWidth="1"/>
    <col min="437" max="437" width="24" style="3" customWidth="1"/>
    <col min="438" max="441" width="20.7109375" style="3"/>
    <col min="442" max="442" width="24" style="3" customWidth="1"/>
    <col min="443" max="443" width="23.5703125" style="3" customWidth="1"/>
    <col min="444" max="447" width="20.7109375" style="3"/>
    <col min="448" max="449" width="24.28515625" style="3" customWidth="1"/>
    <col min="450" max="453" width="20.7109375" style="3"/>
    <col min="454" max="454" width="24.28515625" style="3" customWidth="1"/>
    <col min="455" max="455" width="23.5703125" style="3" customWidth="1"/>
    <col min="456" max="459" width="20.7109375" style="3"/>
    <col min="460" max="460" width="24" style="3" customWidth="1"/>
    <col min="461" max="461" width="23.28515625" style="3" customWidth="1"/>
    <col min="462" max="465" width="20.7109375" style="3"/>
    <col min="466" max="466" width="24.42578125" style="3" customWidth="1"/>
    <col min="467" max="467" width="23.28515625" style="3" customWidth="1"/>
    <col min="468" max="471" width="20.7109375" style="3"/>
    <col min="472" max="472" width="24.28515625" style="3" customWidth="1"/>
    <col min="473" max="473" width="23.28515625" style="3" customWidth="1"/>
    <col min="474" max="477" width="20.7109375" style="3"/>
    <col min="478" max="478" width="24.28515625" style="3" customWidth="1"/>
    <col min="479" max="479" width="23.5703125" style="3" customWidth="1"/>
    <col min="480" max="483" width="20.7109375" style="3"/>
    <col min="484" max="484" width="24.28515625" style="3" customWidth="1"/>
    <col min="485" max="485" width="24.7109375" style="3" customWidth="1"/>
    <col min="486" max="489" width="20.7109375" style="3"/>
    <col min="490" max="490" width="24" style="3" customWidth="1"/>
    <col min="491" max="491" width="23.28515625" style="3" customWidth="1"/>
    <col min="492" max="495" width="20.7109375" style="3"/>
    <col min="496" max="496" width="24.7109375" style="3" customWidth="1"/>
    <col min="497" max="497" width="25.42578125" style="3" customWidth="1"/>
    <col min="498" max="501" width="20.7109375" style="3"/>
    <col min="502" max="502" width="24" style="3" customWidth="1"/>
    <col min="503" max="503" width="42.85546875" style="3" customWidth="1"/>
    <col min="504" max="507" width="20.7109375" style="3"/>
    <col min="508" max="508" width="24.28515625" style="3" customWidth="1"/>
    <col min="509" max="509" width="24" style="3" customWidth="1"/>
    <col min="510" max="513" width="20.7109375" style="3"/>
    <col min="514" max="514" width="24.28515625" style="3" customWidth="1"/>
    <col min="515" max="515" width="25.42578125" style="3" customWidth="1"/>
    <col min="516" max="519" width="20.7109375" style="3"/>
    <col min="520" max="520" width="24.28515625" style="3" customWidth="1"/>
    <col min="521" max="521" width="24.7109375" style="3" customWidth="1"/>
    <col min="522" max="525" width="20.7109375" style="3"/>
    <col min="526" max="526" width="24.7109375" style="3" customWidth="1"/>
    <col min="527" max="527" width="26.42578125" style="3" customWidth="1"/>
    <col min="528" max="531" width="20.7109375" style="3"/>
    <col min="532" max="532" width="25.140625" style="3" customWidth="1"/>
    <col min="533" max="533" width="25.42578125" style="3" customWidth="1"/>
    <col min="534" max="643" width="20.7109375" style="3"/>
    <col min="644" max="644" width="30.140625" style="3" bestFit="1" customWidth="1"/>
    <col min="645" max="645" width="42.7109375" style="3" bestFit="1" customWidth="1"/>
    <col min="646" max="646" width="15.42578125" style="3" customWidth="1"/>
    <col min="647" max="647" width="23" style="3" customWidth="1"/>
    <col min="648" max="648" width="19.42578125" style="3" customWidth="1"/>
    <col min="649" max="649" width="18.7109375" style="3" customWidth="1"/>
    <col min="650" max="650" width="24.140625" style="3" customWidth="1"/>
    <col min="651" max="651" width="24.28515625" style="3" customWidth="1"/>
    <col min="652" max="652" width="24.7109375" style="3" customWidth="1"/>
    <col min="653" max="655" width="18.7109375" style="3" customWidth="1"/>
    <col min="656" max="656" width="23.85546875" style="3" customWidth="1"/>
    <col min="657" max="658" width="24.7109375" style="3" customWidth="1"/>
    <col min="659" max="661" width="18.7109375" style="3" customWidth="1"/>
    <col min="662" max="662" width="24.42578125" style="3" customWidth="1"/>
    <col min="663" max="664" width="24.7109375" style="3" customWidth="1"/>
    <col min="665" max="667" width="18.7109375" style="3" customWidth="1"/>
    <col min="668" max="668" width="24.140625" style="3" customWidth="1"/>
    <col min="669" max="669" width="24.42578125" style="3" customWidth="1"/>
    <col min="670" max="673" width="20.7109375" style="3"/>
    <col min="674" max="674" width="24.28515625" style="3" customWidth="1"/>
    <col min="675" max="675" width="25.42578125" style="3" customWidth="1"/>
    <col min="676" max="679" width="20.7109375" style="3"/>
    <col min="680" max="680" width="24.7109375" style="3" customWidth="1"/>
    <col min="681" max="681" width="23.28515625" style="3" customWidth="1"/>
    <col min="682" max="685" width="20.7109375" style="3"/>
    <col min="686" max="686" width="24" style="3" customWidth="1"/>
    <col min="687" max="687" width="23.5703125" style="3" customWidth="1"/>
    <col min="688" max="691" width="20.7109375" style="3"/>
    <col min="692" max="692" width="24.28515625" style="3" customWidth="1"/>
    <col min="693" max="693" width="24" style="3" customWidth="1"/>
    <col min="694" max="697" width="20.7109375" style="3"/>
    <col min="698" max="698" width="24" style="3" customWidth="1"/>
    <col min="699" max="699" width="23.5703125" style="3" customWidth="1"/>
    <col min="700" max="703" width="20.7109375" style="3"/>
    <col min="704" max="705" width="24.28515625" style="3" customWidth="1"/>
    <col min="706" max="709" width="20.7109375" style="3"/>
    <col min="710" max="710" width="24.28515625" style="3" customWidth="1"/>
    <col min="711" max="711" width="23.5703125" style="3" customWidth="1"/>
    <col min="712" max="715" width="20.7109375" style="3"/>
    <col min="716" max="716" width="24" style="3" customWidth="1"/>
    <col min="717" max="717" width="23.28515625" style="3" customWidth="1"/>
    <col min="718" max="721" width="20.7109375" style="3"/>
    <col min="722" max="722" width="24.42578125" style="3" customWidth="1"/>
    <col min="723" max="723" width="23.28515625" style="3" customWidth="1"/>
    <col min="724" max="727" width="20.7109375" style="3"/>
    <col min="728" max="728" width="24.28515625" style="3" customWidth="1"/>
    <col min="729" max="729" width="23.28515625" style="3" customWidth="1"/>
    <col min="730" max="733" width="20.7109375" style="3"/>
    <col min="734" max="734" width="24.28515625" style="3" customWidth="1"/>
    <col min="735" max="735" width="23.5703125" style="3" customWidth="1"/>
    <col min="736" max="739" width="20.7109375" style="3"/>
    <col min="740" max="740" width="24.28515625" style="3" customWidth="1"/>
    <col min="741" max="741" width="24.7109375" style="3" customWidth="1"/>
    <col min="742" max="745" width="20.7109375" style="3"/>
    <col min="746" max="746" width="24" style="3" customWidth="1"/>
    <col min="747" max="747" width="23.28515625" style="3" customWidth="1"/>
    <col min="748" max="751" width="20.7109375" style="3"/>
    <col min="752" max="752" width="24.7109375" style="3" customWidth="1"/>
    <col min="753" max="753" width="25.42578125" style="3" customWidth="1"/>
    <col min="754" max="757" width="20.7109375" style="3"/>
    <col min="758" max="758" width="24" style="3" customWidth="1"/>
    <col min="759" max="759" width="42.85546875" style="3" customWidth="1"/>
    <col min="760" max="763" width="20.7109375" style="3"/>
    <col min="764" max="764" width="24.28515625" style="3" customWidth="1"/>
    <col min="765" max="765" width="24" style="3" customWidth="1"/>
    <col min="766" max="769" width="20.7109375" style="3"/>
    <col min="770" max="770" width="24.28515625" style="3" customWidth="1"/>
    <col min="771" max="771" width="25.42578125" style="3" customWidth="1"/>
    <col min="772" max="775" width="20.7109375" style="3"/>
    <col min="776" max="776" width="24.28515625" style="3" customWidth="1"/>
    <col min="777" max="777" width="24.7109375" style="3" customWidth="1"/>
    <col min="778" max="781" width="20.7109375" style="3"/>
    <col min="782" max="782" width="24.7109375" style="3" customWidth="1"/>
    <col min="783" max="783" width="26.42578125" style="3" customWidth="1"/>
    <col min="784" max="787" width="20.7109375" style="3"/>
    <col min="788" max="788" width="25.140625" style="3" customWidth="1"/>
    <col min="789" max="789" width="25.42578125" style="3" customWidth="1"/>
    <col min="790" max="899" width="20.7109375" style="3"/>
    <col min="900" max="900" width="30.140625" style="3" bestFit="1" customWidth="1"/>
    <col min="901" max="901" width="42.7109375" style="3" bestFit="1" customWidth="1"/>
    <col min="902" max="902" width="15.42578125" style="3" customWidth="1"/>
    <col min="903" max="903" width="23" style="3" customWidth="1"/>
    <col min="904" max="904" width="19.42578125" style="3" customWidth="1"/>
    <col min="905" max="905" width="18.7109375" style="3" customWidth="1"/>
    <col min="906" max="906" width="24.140625" style="3" customWidth="1"/>
    <col min="907" max="907" width="24.28515625" style="3" customWidth="1"/>
    <col min="908" max="908" width="24.7109375" style="3" customWidth="1"/>
    <col min="909" max="911" width="18.7109375" style="3" customWidth="1"/>
    <col min="912" max="912" width="23.85546875" style="3" customWidth="1"/>
    <col min="913" max="914" width="24.7109375" style="3" customWidth="1"/>
    <col min="915" max="917" width="18.7109375" style="3" customWidth="1"/>
    <col min="918" max="918" width="24.42578125" style="3" customWidth="1"/>
    <col min="919" max="920" width="24.7109375" style="3" customWidth="1"/>
    <col min="921" max="923" width="18.7109375" style="3" customWidth="1"/>
    <col min="924" max="924" width="24.140625" style="3" customWidth="1"/>
    <col min="925" max="925" width="24.42578125" style="3" customWidth="1"/>
    <col min="926" max="929" width="20.7109375" style="3"/>
    <col min="930" max="930" width="24.28515625" style="3" customWidth="1"/>
    <col min="931" max="931" width="25.42578125" style="3" customWidth="1"/>
    <col min="932" max="935" width="20.7109375" style="3"/>
    <col min="936" max="936" width="24.7109375" style="3" customWidth="1"/>
    <col min="937" max="937" width="23.28515625" style="3" customWidth="1"/>
    <col min="938" max="941" width="20.7109375" style="3"/>
    <col min="942" max="942" width="24" style="3" customWidth="1"/>
    <col min="943" max="943" width="23.5703125" style="3" customWidth="1"/>
    <col min="944" max="947" width="20.7109375" style="3"/>
    <col min="948" max="948" width="24.28515625" style="3" customWidth="1"/>
    <col min="949" max="949" width="24" style="3" customWidth="1"/>
    <col min="950" max="953" width="20.7109375" style="3"/>
    <col min="954" max="954" width="24" style="3" customWidth="1"/>
    <col min="955" max="955" width="23.5703125" style="3" customWidth="1"/>
    <col min="956" max="959" width="20.7109375" style="3"/>
    <col min="960" max="961" width="24.28515625" style="3" customWidth="1"/>
    <col min="962" max="965" width="20.7109375" style="3"/>
    <col min="966" max="966" width="24.28515625" style="3" customWidth="1"/>
    <col min="967" max="967" width="23.5703125" style="3" customWidth="1"/>
    <col min="968" max="971" width="20.7109375" style="3"/>
    <col min="972" max="972" width="24" style="3" customWidth="1"/>
    <col min="973" max="973" width="23.28515625" style="3" customWidth="1"/>
    <col min="974" max="977" width="20.7109375" style="3"/>
    <col min="978" max="978" width="24.42578125" style="3" customWidth="1"/>
    <col min="979" max="979" width="23.28515625" style="3" customWidth="1"/>
    <col min="980" max="983" width="20.7109375" style="3"/>
    <col min="984" max="984" width="24.28515625" style="3" customWidth="1"/>
    <col min="985" max="985" width="23.28515625" style="3" customWidth="1"/>
    <col min="986" max="989" width="20.7109375" style="3"/>
    <col min="990" max="990" width="24.28515625" style="3" customWidth="1"/>
    <col min="991" max="991" width="23.5703125" style="3" customWidth="1"/>
    <col min="992" max="995" width="20.7109375" style="3"/>
    <col min="996" max="996" width="24.28515625" style="3" customWidth="1"/>
    <col min="997" max="997" width="24.7109375" style="3" customWidth="1"/>
    <col min="998" max="1001" width="20.7109375" style="3"/>
    <col min="1002" max="1002" width="24" style="3" customWidth="1"/>
    <col min="1003" max="1003" width="23.28515625" style="3" customWidth="1"/>
    <col min="1004" max="1007" width="20.7109375" style="3"/>
    <col min="1008" max="1008" width="24.7109375" style="3" customWidth="1"/>
    <col min="1009" max="1009" width="25.42578125" style="3" customWidth="1"/>
    <col min="1010" max="1013" width="20.7109375" style="3"/>
    <col min="1014" max="1014" width="24" style="3" customWidth="1"/>
    <col min="1015" max="1015" width="42.85546875" style="3" customWidth="1"/>
    <col min="1016" max="1019" width="20.7109375" style="3"/>
    <col min="1020" max="1020" width="24.28515625" style="3" customWidth="1"/>
    <col min="1021" max="1021" width="24" style="3" customWidth="1"/>
    <col min="1022" max="1025" width="20.7109375" style="3"/>
    <col min="1026" max="1026" width="24.28515625" style="3" customWidth="1"/>
    <col min="1027" max="1027" width="25.42578125" style="3" customWidth="1"/>
    <col min="1028" max="1031" width="20.7109375" style="3"/>
    <col min="1032" max="1032" width="24.28515625" style="3" customWidth="1"/>
    <col min="1033" max="1033" width="24.7109375" style="3" customWidth="1"/>
    <col min="1034" max="1037" width="20.7109375" style="3"/>
    <col min="1038" max="1038" width="24.7109375" style="3" customWidth="1"/>
    <col min="1039" max="1039" width="26.42578125" style="3" customWidth="1"/>
    <col min="1040" max="1043" width="20.7109375" style="3"/>
    <col min="1044" max="1044" width="25.140625" style="3" customWidth="1"/>
    <col min="1045" max="1045" width="25.42578125" style="3" customWidth="1"/>
    <col min="1046" max="1155" width="20.7109375" style="3"/>
    <col min="1156" max="1156" width="30.140625" style="3" bestFit="1" customWidth="1"/>
    <col min="1157" max="1157" width="42.7109375" style="3" bestFit="1" customWidth="1"/>
    <col min="1158" max="1158" width="15.42578125" style="3" customWidth="1"/>
    <col min="1159" max="1159" width="23" style="3" customWidth="1"/>
    <col min="1160" max="1160" width="19.42578125" style="3" customWidth="1"/>
    <col min="1161" max="1161" width="18.7109375" style="3" customWidth="1"/>
    <col min="1162" max="1162" width="24.140625" style="3" customWidth="1"/>
    <col min="1163" max="1163" width="24.28515625" style="3" customWidth="1"/>
    <col min="1164" max="1164" width="24.7109375" style="3" customWidth="1"/>
    <col min="1165" max="1167" width="18.7109375" style="3" customWidth="1"/>
    <col min="1168" max="1168" width="23.85546875" style="3" customWidth="1"/>
    <col min="1169" max="1170" width="24.7109375" style="3" customWidth="1"/>
    <col min="1171" max="1173" width="18.7109375" style="3" customWidth="1"/>
    <col min="1174" max="1174" width="24.42578125" style="3" customWidth="1"/>
    <col min="1175" max="1176" width="24.7109375" style="3" customWidth="1"/>
    <col min="1177" max="1179" width="18.7109375" style="3" customWidth="1"/>
    <col min="1180" max="1180" width="24.140625" style="3" customWidth="1"/>
    <col min="1181" max="1181" width="24.42578125" style="3" customWidth="1"/>
    <col min="1182" max="1185" width="20.7109375" style="3"/>
    <col min="1186" max="1186" width="24.28515625" style="3" customWidth="1"/>
    <col min="1187" max="1187" width="25.42578125" style="3" customWidth="1"/>
    <col min="1188" max="1191" width="20.7109375" style="3"/>
    <col min="1192" max="1192" width="24.7109375" style="3" customWidth="1"/>
    <col min="1193" max="1193" width="23.28515625" style="3" customWidth="1"/>
    <col min="1194" max="1197" width="20.7109375" style="3"/>
    <col min="1198" max="1198" width="24" style="3" customWidth="1"/>
    <col min="1199" max="1199" width="23.5703125" style="3" customWidth="1"/>
    <col min="1200" max="1203" width="20.7109375" style="3"/>
    <col min="1204" max="1204" width="24.28515625" style="3" customWidth="1"/>
    <col min="1205" max="1205" width="24" style="3" customWidth="1"/>
    <col min="1206" max="1209" width="20.7109375" style="3"/>
    <col min="1210" max="1210" width="24" style="3" customWidth="1"/>
    <col min="1211" max="1211" width="23.5703125" style="3" customWidth="1"/>
    <col min="1212" max="1215" width="20.7109375" style="3"/>
    <col min="1216" max="1217" width="24.28515625" style="3" customWidth="1"/>
    <col min="1218" max="1221" width="20.7109375" style="3"/>
    <col min="1222" max="1222" width="24.28515625" style="3" customWidth="1"/>
    <col min="1223" max="1223" width="23.5703125" style="3" customWidth="1"/>
    <col min="1224" max="1227" width="20.7109375" style="3"/>
    <col min="1228" max="1228" width="24" style="3" customWidth="1"/>
    <col min="1229" max="1229" width="23.28515625" style="3" customWidth="1"/>
    <col min="1230" max="1233" width="20.7109375" style="3"/>
    <col min="1234" max="1234" width="24.42578125" style="3" customWidth="1"/>
    <col min="1235" max="1235" width="23.28515625" style="3" customWidth="1"/>
    <col min="1236" max="1239" width="20.7109375" style="3"/>
    <col min="1240" max="1240" width="24.28515625" style="3" customWidth="1"/>
    <col min="1241" max="1241" width="23.28515625" style="3" customWidth="1"/>
    <col min="1242" max="1245" width="20.7109375" style="3"/>
    <col min="1246" max="1246" width="24.28515625" style="3" customWidth="1"/>
    <col min="1247" max="1247" width="23.5703125" style="3" customWidth="1"/>
    <col min="1248" max="1251" width="20.7109375" style="3"/>
    <col min="1252" max="1252" width="24.28515625" style="3" customWidth="1"/>
    <col min="1253" max="1253" width="24.7109375" style="3" customWidth="1"/>
    <col min="1254" max="1257" width="20.7109375" style="3"/>
    <col min="1258" max="1258" width="24" style="3" customWidth="1"/>
    <col min="1259" max="1259" width="23.28515625" style="3" customWidth="1"/>
    <col min="1260" max="1263" width="20.7109375" style="3"/>
    <col min="1264" max="1264" width="24.7109375" style="3" customWidth="1"/>
    <col min="1265" max="1265" width="25.42578125" style="3" customWidth="1"/>
    <col min="1266" max="1269" width="20.7109375" style="3"/>
    <col min="1270" max="1270" width="24" style="3" customWidth="1"/>
    <col min="1271" max="1271" width="42.85546875" style="3" customWidth="1"/>
    <col min="1272" max="1275" width="20.7109375" style="3"/>
    <col min="1276" max="1276" width="24.28515625" style="3" customWidth="1"/>
    <col min="1277" max="1277" width="24" style="3" customWidth="1"/>
    <col min="1278" max="1281" width="20.7109375" style="3"/>
    <col min="1282" max="1282" width="24.28515625" style="3" customWidth="1"/>
    <col min="1283" max="1283" width="25.42578125" style="3" customWidth="1"/>
    <col min="1284" max="1287" width="20.7109375" style="3"/>
    <col min="1288" max="1288" width="24.28515625" style="3" customWidth="1"/>
    <col min="1289" max="1289" width="24.7109375" style="3" customWidth="1"/>
    <col min="1290" max="1293" width="20.7109375" style="3"/>
    <col min="1294" max="1294" width="24.7109375" style="3" customWidth="1"/>
    <col min="1295" max="1295" width="26.42578125" style="3" customWidth="1"/>
    <col min="1296" max="1299" width="20.7109375" style="3"/>
    <col min="1300" max="1300" width="25.140625" style="3" customWidth="1"/>
    <col min="1301" max="1301" width="25.42578125" style="3" customWidth="1"/>
    <col min="1302" max="1411" width="20.7109375" style="3"/>
    <col min="1412" max="1412" width="30.140625" style="3" bestFit="1" customWidth="1"/>
    <col min="1413" max="1413" width="42.7109375" style="3" bestFit="1" customWidth="1"/>
    <col min="1414" max="1414" width="15.42578125" style="3" customWidth="1"/>
    <col min="1415" max="1415" width="23" style="3" customWidth="1"/>
    <col min="1416" max="1416" width="19.42578125" style="3" customWidth="1"/>
    <col min="1417" max="1417" width="18.7109375" style="3" customWidth="1"/>
    <col min="1418" max="1418" width="24.140625" style="3" customWidth="1"/>
    <col min="1419" max="1419" width="24.28515625" style="3" customWidth="1"/>
    <col min="1420" max="1420" width="24.7109375" style="3" customWidth="1"/>
    <col min="1421" max="1423" width="18.7109375" style="3" customWidth="1"/>
    <col min="1424" max="1424" width="23.85546875" style="3" customWidth="1"/>
    <col min="1425" max="1426" width="24.7109375" style="3" customWidth="1"/>
    <col min="1427" max="1429" width="18.7109375" style="3" customWidth="1"/>
    <col min="1430" max="1430" width="24.42578125" style="3" customWidth="1"/>
    <col min="1431" max="1432" width="24.7109375" style="3" customWidth="1"/>
    <col min="1433" max="1435" width="18.7109375" style="3" customWidth="1"/>
    <col min="1436" max="1436" width="24.140625" style="3" customWidth="1"/>
    <col min="1437" max="1437" width="24.42578125" style="3" customWidth="1"/>
    <col min="1438" max="1441" width="20.7109375" style="3"/>
    <col min="1442" max="1442" width="24.28515625" style="3" customWidth="1"/>
    <col min="1443" max="1443" width="25.42578125" style="3" customWidth="1"/>
    <col min="1444" max="1447" width="20.7109375" style="3"/>
    <col min="1448" max="1448" width="24.7109375" style="3" customWidth="1"/>
    <col min="1449" max="1449" width="23.28515625" style="3" customWidth="1"/>
    <col min="1450" max="1453" width="20.7109375" style="3"/>
    <col min="1454" max="1454" width="24" style="3" customWidth="1"/>
    <col min="1455" max="1455" width="23.5703125" style="3" customWidth="1"/>
    <col min="1456" max="1459" width="20.7109375" style="3"/>
    <col min="1460" max="1460" width="24.28515625" style="3" customWidth="1"/>
    <col min="1461" max="1461" width="24" style="3" customWidth="1"/>
    <col min="1462" max="1465" width="20.7109375" style="3"/>
    <col min="1466" max="1466" width="24" style="3" customWidth="1"/>
    <col min="1467" max="1467" width="23.5703125" style="3" customWidth="1"/>
    <col min="1468" max="1471" width="20.7109375" style="3"/>
    <col min="1472" max="1473" width="24.28515625" style="3" customWidth="1"/>
    <col min="1474" max="1477" width="20.7109375" style="3"/>
    <col min="1478" max="1478" width="24.28515625" style="3" customWidth="1"/>
    <col min="1479" max="1479" width="23.5703125" style="3" customWidth="1"/>
    <col min="1480" max="1483" width="20.7109375" style="3"/>
    <col min="1484" max="1484" width="24" style="3" customWidth="1"/>
    <col min="1485" max="1485" width="23.28515625" style="3" customWidth="1"/>
    <col min="1486" max="1489" width="20.7109375" style="3"/>
    <col min="1490" max="1490" width="24.42578125" style="3" customWidth="1"/>
    <col min="1491" max="1491" width="23.28515625" style="3" customWidth="1"/>
    <col min="1492" max="1495" width="20.7109375" style="3"/>
    <col min="1496" max="1496" width="24.28515625" style="3" customWidth="1"/>
    <col min="1497" max="1497" width="23.28515625" style="3" customWidth="1"/>
    <col min="1498" max="1501" width="20.7109375" style="3"/>
    <col min="1502" max="1502" width="24.28515625" style="3" customWidth="1"/>
    <col min="1503" max="1503" width="23.5703125" style="3" customWidth="1"/>
    <col min="1504" max="1507" width="20.7109375" style="3"/>
    <col min="1508" max="1508" width="24.28515625" style="3" customWidth="1"/>
    <col min="1509" max="1509" width="24.7109375" style="3" customWidth="1"/>
    <col min="1510" max="1513" width="20.7109375" style="3"/>
    <col min="1514" max="1514" width="24" style="3" customWidth="1"/>
    <col min="1515" max="1515" width="23.28515625" style="3" customWidth="1"/>
    <col min="1516" max="1519" width="20.7109375" style="3"/>
    <col min="1520" max="1520" width="24.7109375" style="3" customWidth="1"/>
    <col min="1521" max="1521" width="25.42578125" style="3" customWidth="1"/>
    <col min="1522" max="1525" width="20.7109375" style="3"/>
    <col min="1526" max="1526" width="24" style="3" customWidth="1"/>
    <col min="1527" max="1527" width="42.85546875" style="3" customWidth="1"/>
    <col min="1528" max="1531" width="20.7109375" style="3"/>
    <col min="1532" max="1532" width="24.28515625" style="3" customWidth="1"/>
    <col min="1533" max="1533" width="24" style="3" customWidth="1"/>
    <col min="1534" max="1537" width="20.7109375" style="3"/>
    <col min="1538" max="1538" width="24.28515625" style="3" customWidth="1"/>
    <col min="1539" max="1539" width="25.42578125" style="3" customWidth="1"/>
    <col min="1540" max="1543" width="20.7109375" style="3"/>
    <col min="1544" max="1544" width="24.28515625" style="3" customWidth="1"/>
    <col min="1545" max="1545" width="24.7109375" style="3" customWidth="1"/>
    <col min="1546" max="1549" width="20.7109375" style="3"/>
    <col min="1550" max="1550" width="24.7109375" style="3" customWidth="1"/>
    <col min="1551" max="1551" width="26.42578125" style="3" customWidth="1"/>
    <col min="1552" max="1555" width="20.7109375" style="3"/>
    <col min="1556" max="1556" width="25.140625" style="3" customWidth="1"/>
    <col min="1557" max="1557" width="25.42578125" style="3" customWidth="1"/>
    <col min="1558" max="1667" width="20.7109375" style="3"/>
    <col min="1668" max="1668" width="30.140625" style="3" bestFit="1" customWidth="1"/>
    <col min="1669" max="1669" width="42.7109375" style="3" bestFit="1" customWidth="1"/>
    <col min="1670" max="1670" width="15.42578125" style="3" customWidth="1"/>
    <col min="1671" max="1671" width="23" style="3" customWidth="1"/>
    <col min="1672" max="1672" width="19.42578125" style="3" customWidth="1"/>
    <col min="1673" max="1673" width="18.7109375" style="3" customWidth="1"/>
    <col min="1674" max="1674" width="24.140625" style="3" customWidth="1"/>
    <col min="1675" max="1675" width="24.28515625" style="3" customWidth="1"/>
    <col min="1676" max="1676" width="24.7109375" style="3" customWidth="1"/>
    <col min="1677" max="1679" width="18.7109375" style="3" customWidth="1"/>
    <col min="1680" max="1680" width="23.85546875" style="3" customWidth="1"/>
    <col min="1681" max="1682" width="24.7109375" style="3" customWidth="1"/>
    <col min="1683" max="1685" width="18.7109375" style="3" customWidth="1"/>
    <col min="1686" max="1686" width="24.42578125" style="3" customWidth="1"/>
    <col min="1687" max="1688" width="24.7109375" style="3" customWidth="1"/>
    <col min="1689" max="1691" width="18.7109375" style="3" customWidth="1"/>
    <col min="1692" max="1692" width="24.140625" style="3" customWidth="1"/>
    <col min="1693" max="1693" width="24.42578125" style="3" customWidth="1"/>
    <col min="1694" max="1697" width="20.7109375" style="3"/>
    <col min="1698" max="1698" width="24.28515625" style="3" customWidth="1"/>
    <col min="1699" max="1699" width="25.42578125" style="3" customWidth="1"/>
    <col min="1700" max="1703" width="20.7109375" style="3"/>
    <col min="1704" max="1704" width="24.7109375" style="3" customWidth="1"/>
    <col min="1705" max="1705" width="23.28515625" style="3" customWidth="1"/>
    <col min="1706" max="1709" width="20.7109375" style="3"/>
    <col min="1710" max="1710" width="24" style="3" customWidth="1"/>
    <col min="1711" max="1711" width="23.5703125" style="3" customWidth="1"/>
    <col min="1712" max="1715" width="20.7109375" style="3"/>
    <col min="1716" max="1716" width="24.28515625" style="3" customWidth="1"/>
    <col min="1717" max="1717" width="24" style="3" customWidth="1"/>
    <col min="1718" max="1721" width="20.7109375" style="3"/>
    <col min="1722" max="1722" width="24" style="3" customWidth="1"/>
    <col min="1723" max="1723" width="23.5703125" style="3" customWidth="1"/>
    <col min="1724" max="1727" width="20.7109375" style="3"/>
    <col min="1728" max="1729" width="24.28515625" style="3" customWidth="1"/>
    <col min="1730" max="1733" width="20.7109375" style="3"/>
    <col min="1734" max="1734" width="24.28515625" style="3" customWidth="1"/>
    <col min="1735" max="1735" width="23.5703125" style="3" customWidth="1"/>
    <col min="1736" max="1739" width="20.7109375" style="3"/>
    <col min="1740" max="1740" width="24" style="3" customWidth="1"/>
    <col min="1741" max="1741" width="23.28515625" style="3" customWidth="1"/>
    <col min="1742" max="1745" width="20.7109375" style="3"/>
    <col min="1746" max="1746" width="24.42578125" style="3" customWidth="1"/>
    <col min="1747" max="1747" width="23.28515625" style="3" customWidth="1"/>
    <col min="1748" max="1751" width="20.7109375" style="3"/>
    <col min="1752" max="1752" width="24.28515625" style="3" customWidth="1"/>
    <col min="1753" max="1753" width="23.28515625" style="3" customWidth="1"/>
    <col min="1754" max="1757" width="20.7109375" style="3"/>
    <col min="1758" max="1758" width="24.28515625" style="3" customWidth="1"/>
    <col min="1759" max="1759" width="23.5703125" style="3" customWidth="1"/>
    <col min="1760" max="1763" width="20.7109375" style="3"/>
    <col min="1764" max="1764" width="24.28515625" style="3" customWidth="1"/>
    <col min="1765" max="1765" width="24.7109375" style="3" customWidth="1"/>
    <col min="1766" max="1769" width="20.7109375" style="3"/>
    <col min="1770" max="1770" width="24" style="3" customWidth="1"/>
    <col min="1771" max="1771" width="23.28515625" style="3" customWidth="1"/>
    <col min="1772" max="1775" width="20.7109375" style="3"/>
    <col min="1776" max="1776" width="24.7109375" style="3" customWidth="1"/>
    <col min="1777" max="1777" width="25.42578125" style="3" customWidth="1"/>
    <col min="1778" max="1781" width="20.7109375" style="3"/>
    <col min="1782" max="1782" width="24" style="3" customWidth="1"/>
    <col min="1783" max="1783" width="42.85546875" style="3" customWidth="1"/>
    <col min="1784" max="1787" width="20.7109375" style="3"/>
    <col min="1788" max="1788" width="24.28515625" style="3" customWidth="1"/>
    <col min="1789" max="1789" width="24" style="3" customWidth="1"/>
    <col min="1790" max="1793" width="20.7109375" style="3"/>
    <col min="1794" max="1794" width="24.28515625" style="3" customWidth="1"/>
    <col min="1795" max="1795" width="25.42578125" style="3" customWidth="1"/>
    <col min="1796" max="1799" width="20.7109375" style="3"/>
    <col min="1800" max="1800" width="24.28515625" style="3" customWidth="1"/>
    <col min="1801" max="1801" width="24.7109375" style="3" customWidth="1"/>
    <col min="1802" max="1805" width="20.7109375" style="3"/>
    <col min="1806" max="1806" width="24.7109375" style="3" customWidth="1"/>
    <col min="1807" max="1807" width="26.42578125" style="3" customWidth="1"/>
    <col min="1808" max="1811" width="20.7109375" style="3"/>
    <col min="1812" max="1812" width="25.140625" style="3" customWidth="1"/>
    <col min="1813" max="1813" width="25.42578125" style="3" customWidth="1"/>
    <col min="1814" max="1923" width="20.7109375" style="3"/>
    <col min="1924" max="1924" width="30.140625" style="3" bestFit="1" customWidth="1"/>
    <col min="1925" max="1925" width="42.7109375" style="3" bestFit="1" customWidth="1"/>
    <col min="1926" max="1926" width="15.42578125" style="3" customWidth="1"/>
    <col min="1927" max="1927" width="23" style="3" customWidth="1"/>
    <col min="1928" max="1928" width="19.42578125" style="3" customWidth="1"/>
    <col min="1929" max="1929" width="18.7109375" style="3" customWidth="1"/>
    <col min="1930" max="1930" width="24.140625" style="3" customWidth="1"/>
    <col min="1931" max="1931" width="24.28515625" style="3" customWidth="1"/>
    <col min="1932" max="1932" width="24.7109375" style="3" customWidth="1"/>
    <col min="1933" max="1935" width="18.7109375" style="3" customWidth="1"/>
    <col min="1936" max="1936" width="23.85546875" style="3" customWidth="1"/>
    <col min="1937" max="1938" width="24.7109375" style="3" customWidth="1"/>
    <col min="1939" max="1941" width="18.7109375" style="3" customWidth="1"/>
    <col min="1942" max="1942" width="24.42578125" style="3" customWidth="1"/>
    <col min="1943" max="1944" width="24.7109375" style="3" customWidth="1"/>
    <col min="1945" max="1947" width="18.7109375" style="3" customWidth="1"/>
    <col min="1948" max="1948" width="24.140625" style="3" customWidth="1"/>
    <col min="1949" max="1949" width="24.42578125" style="3" customWidth="1"/>
    <col min="1950" max="1953" width="20.7109375" style="3"/>
    <col min="1954" max="1954" width="24.28515625" style="3" customWidth="1"/>
    <col min="1955" max="1955" width="25.42578125" style="3" customWidth="1"/>
    <col min="1956" max="1959" width="20.7109375" style="3"/>
    <col min="1960" max="1960" width="24.7109375" style="3" customWidth="1"/>
    <col min="1961" max="1961" width="23.28515625" style="3" customWidth="1"/>
    <col min="1962" max="1965" width="20.7109375" style="3"/>
    <col min="1966" max="1966" width="24" style="3" customWidth="1"/>
    <col min="1967" max="1967" width="23.5703125" style="3" customWidth="1"/>
    <col min="1968" max="1971" width="20.7109375" style="3"/>
    <col min="1972" max="1972" width="24.28515625" style="3" customWidth="1"/>
    <col min="1973" max="1973" width="24" style="3" customWidth="1"/>
    <col min="1974" max="1977" width="20.7109375" style="3"/>
    <col min="1978" max="1978" width="24" style="3" customWidth="1"/>
    <col min="1979" max="1979" width="23.5703125" style="3" customWidth="1"/>
    <col min="1980" max="1983" width="20.7109375" style="3"/>
    <col min="1984" max="1985" width="24.28515625" style="3" customWidth="1"/>
    <col min="1986" max="1989" width="20.7109375" style="3"/>
    <col min="1990" max="1990" width="24.28515625" style="3" customWidth="1"/>
    <col min="1991" max="1991" width="23.5703125" style="3" customWidth="1"/>
    <col min="1992" max="1995" width="20.7109375" style="3"/>
    <col min="1996" max="1996" width="24" style="3" customWidth="1"/>
    <col min="1997" max="1997" width="23.28515625" style="3" customWidth="1"/>
    <col min="1998" max="2001" width="20.7109375" style="3"/>
    <col min="2002" max="2002" width="24.42578125" style="3" customWidth="1"/>
    <col min="2003" max="2003" width="23.28515625" style="3" customWidth="1"/>
    <col min="2004" max="2007" width="20.7109375" style="3"/>
    <col min="2008" max="2008" width="24.28515625" style="3" customWidth="1"/>
    <col min="2009" max="2009" width="23.28515625" style="3" customWidth="1"/>
    <col min="2010" max="2013" width="20.7109375" style="3"/>
    <col min="2014" max="2014" width="24.28515625" style="3" customWidth="1"/>
    <col min="2015" max="2015" width="23.5703125" style="3" customWidth="1"/>
    <col min="2016" max="2019" width="20.7109375" style="3"/>
    <col min="2020" max="2020" width="24.28515625" style="3" customWidth="1"/>
    <col min="2021" max="2021" width="24.7109375" style="3" customWidth="1"/>
    <col min="2022" max="2025" width="20.7109375" style="3"/>
    <col min="2026" max="2026" width="24" style="3" customWidth="1"/>
    <col min="2027" max="2027" width="23.28515625" style="3" customWidth="1"/>
    <col min="2028" max="2031" width="20.7109375" style="3"/>
    <col min="2032" max="2032" width="24.7109375" style="3" customWidth="1"/>
    <col min="2033" max="2033" width="25.42578125" style="3" customWidth="1"/>
    <col min="2034" max="2037" width="20.7109375" style="3"/>
    <col min="2038" max="2038" width="24" style="3" customWidth="1"/>
    <col min="2039" max="2039" width="42.85546875" style="3" customWidth="1"/>
    <col min="2040" max="2043" width="20.7109375" style="3"/>
    <col min="2044" max="2044" width="24.28515625" style="3" customWidth="1"/>
    <col min="2045" max="2045" width="24" style="3" customWidth="1"/>
    <col min="2046" max="2049" width="20.7109375" style="3"/>
    <col min="2050" max="2050" width="24.28515625" style="3" customWidth="1"/>
    <col min="2051" max="2051" width="25.42578125" style="3" customWidth="1"/>
    <col min="2052" max="2055" width="20.7109375" style="3"/>
    <col min="2056" max="2056" width="24.28515625" style="3" customWidth="1"/>
    <col min="2057" max="2057" width="24.7109375" style="3" customWidth="1"/>
    <col min="2058" max="2061" width="20.7109375" style="3"/>
    <col min="2062" max="2062" width="24.7109375" style="3" customWidth="1"/>
    <col min="2063" max="2063" width="26.42578125" style="3" customWidth="1"/>
    <col min="2064" max="2067" width="20.7109375" style="3"/>
    <col min="2068" max="2068" width="25.140625" style="3" customWidth="1"/>
    <col min="2069" max="2069" width="25.42578125" style="3" customWidth="1"/>
    <col min="2070" max="2179" width="20.7109375" style="3"/>
    <col min="2180" max="2180" width="30.140625" style="3" bestFit="1" customWidth="1"/>
    <col min="2181" max="2181" width="42.7109375" style="3" bestFit="1" customWidth="1"/>
    <col min="2182" max="2182" width="15.42578125" style="3" customWidth="1"/>
    <col min="2183" max="2183" width="23" style="3" customWidth="1"/>
    <col min="2184" max="2184" width="19.42578125" style="3" customWidth="1"/>
    <col min="2185" max="2185" width="18.7109375" style="3" customWidth="1"/>
    <col min="2186" max="2186" width="24.140625" style="3" customWidth="1"/>
    <col min="2187" max="2187" width="24.28515625" style="3" customWidth="1"/>
    <col min="2188" max="2188" width="24.7109375" style="3" customWidth="1"/>
    <col min="2189" max="2191" width="18.7109375" style="3" customWidth="1"/>
    <col min="2192" max="2192" width="23.85546875" style="3" customWidth="1"/>
    <col min="2193" max="2194" width="24.7109375" style="3" customWidth="1"/>
    <col min="2195" max="2197" width="18.7109375" style="3" customWidth="1"/>
    <col min="2198" max="2198" width="24.42578125" style="3" customWidth="1"/>
    <col min="2199" max="2200" width="24.7109375" style="3" customWidth="1"/>
    <col min="2201" max="2203" width="18.7109375" style="3" customWidth="1"/>
    <col min="2204" max="2204" width="24.140625" style="3" customWidth="1"/>
    <col min="2205" max="2205" width="24.42578125" style="3" customWidth="1"/>
    <col min="2206" max="2209" width="20.7109375" style="3"/>
    <col min="2210" max="2210" width="24.28515625" style="3" customWidth="1"/>
    <col min="2211" max="2211" width="25.42578125" style="3" customWidth="1"/>
    <col min="2212" max="2215" width="20.7109375" style="3"/>
    <col min="2216" max="2216" width="24.7109375" style="3" customWidth="1"/>
    <col min="2217" max="2217" width="23.28515625" style="3" customWidth="1"/>
    <col min="2218" max="2221" width="20.7109375" style="3"/>
    <col min="2222" max="2222" width="24" style="3" customWidth="1"/>
    <col min="2223" max="2223" width="23.5703125" style="3" customWidth="1"/>
    <col min="2224" max="2227" width="20.7109375" style="3"/>
    <col min="2228" max="2228" width="24.28515625" style="3" customWidth="1"/>
    <col min="2229" max="2229" width="24" style="3" customWidth="1"/>
    <col min="2230" max="2233" width="20.7109375" style="3"/>
    <col min="2234" max="2234" width="24" style="3" customWidth="1"/>
    <col min="2235" max="2235" width="23.5703125" style="3" customWidth="1"/>
    <col min="2236" max="2239" width="20.7109375" style="3"/>
    <col min="2240" max="2241" width="24.28515625" style="3" customWidth="1"/>
    <col min="2242" max="2245" width="20.7109375" style="3"/>
    <col min="2246" max="2246" width="24.28515625" style="3" customWidth="1"/>
    <col min="2247" max="2247" width="23.5703125" style="3" customWidth="1"/>
    <col min="2248" max="2251" width="20.7109375" style="3"/>
    <col min="2252" max="2252" width="24" style="3" customWidth="1"/>
    <col min="2253" max="2253" width="23.28515625" style="3" customWidth="1"/>
    <col min="2254" max="2257" width="20.7109375" style="3"/>
    <col min="2258" max="2258" width="24.42578125" style="3" customWidth="1"/>
    <col min="2259" max="2259" width="23.28515625" style="3" customWidth="1"/>
    <col min="2260" max="2263" width="20.7109375" style="3"/>
    <col min="2264" max="2264" width="24.28515625" style="3" customWidth="1"/>
    <col min="2265" max="2265" width="23.28515625" style="3" customWidth="1"/>
    <col min="2266" max="2269" width="20.7109375" style="3"/>
    <col min="2270" max="2270" width="24.28515625" style="3" customWidth="1"/>
    <col min="2271" max="2271" width="23.5703125" style="3" customWidth="1"/>
    <col min="2272" max="2275" width="20.7109375" style="3"/>
    <col min="2276" max="2276" width="24.28515625" style="3" customWidth="1"/>
    <col min="2277" max="2277" width="24.7109375" style="3" customWidth="1"/>
    <col min="2278" max="2281" width="20.7109375" style="3"/>
    <col min="2282" max="2282" width="24" style="3" customWidth="1"/>
    <col min="2283" max="2283" width="23.28515625" style="3" customWidth="1"/>
    <col min="2284" max="2287" width="20.7109375" style="3"/>
    <col min="2288" max="2288" width="24.7109375" style="3" customWidth="1"/>
    <col min="2289" max="2289" width="25.42578125" style="3" customWidth="1"/>
    <col min="2290" max="2293" width="20.7109375" style="3"/>
    <col min="2294" max="2294" width="24" style="3" customWidth="1"/>
    <col min="2295" max="2295" width="42.85546875" style="3" customWidth="1"/>
    <col min="2296" max="2299" width="20.7109375" style="3"/>
    <col min="2300" max="2300" width="24.28515625" style="3" customWidth="1"/>
    <col min="2301" max="2301" width="24" style="3" customWidth="1"/>
    <col min="2302" max="2305" width="20.7109375" style="3"/>
    <col min="2306" max="2306" width="24.28515625" style="3" customWidth="1"/>
    <col min="2307" max="2307" width="25.42578125" style="3" customWidth="1"/>
    <col min="2308" max="2311" width="20.7109375" style="3"/>
    <col min="2312" max="2312" width="24.28515625" style="3" customWidth="1"/>
    <col min="2313" max="2313" width="24.7109375" style="3" customWidth="1"/>
    <col min="2314" max="2317" width="20.7109375" style="3"/>
    <col min="2318" max="2318" width="24.7109375" style="3" customWidth="1"/>
    <col min="2319" max="2319" width="26.42578125" style="3" customWidth="1"/>
    <col min="2320" max="2323" width="20.7109375" style="3"/>
    <col min="2324" max="2324" width="25.140625" style="3" customWidth="1"/>
    <col min="2325" max="2325" width="25.42578125" style="3" customWidth="1"/>
    <col min="2326" max="2435" width="20.7109375" style="3"/>
    <col min="2436" max="2436" width="30.140625" style="3" bestFit="1" customWidth="1"/>
    <col min="2437" max="2437" width="42.7109375" style="3" bestFit="1" customWidth="1"/>
    <col min="2438" max="2438" width="15.42578125" style="3" customWidth="1"/>
    <col min="2439" max="2439" width="23" style="3" customWidth="1"/>
    <col min="2440" max="2440" width="19.42578125" style="3" customWidth="1"/>
    <col min="2441" max="2441" width="18.7109375" style="3" customWidth="1"/>
    <col min="2442" max="2442" width="24.140625" style="3" customWidth="1"/>
    <col min="2443" max="2443" width="24.28515625" style="3" customWidth="1"/>
    <col min="2444" max="2444" width="24.7109375" style="3" customWidth="1"/>
    <col min="2445" max="2447" width="18.7109375" style="3" customWidth="1"/>
    <col min="2448" max="2448" width="23.85546875" style="3" customWidth="1"/>
    <col min="2449" max="2450" width="24.7109375" style="3" customWidth="1"/>
    <col min="2451" max="2453" width="18.7109375" style="3" customWidth="1"/>
    <col min="2454" max="2454" width="24.42578125" style="3" customWidth="1"/>
    <col min="2455" max="2456" width="24.7109375" style="3" customWidth="1"/>
    <col min="2457" max="2459" width="18.7109375" style="3" customWidth="1"/>
    <col min="2460" max="2460" width="24.140625" style="3" customWidth="1"/>
    <col min="2461" max="2461" width="24.42578125" style="3" customWidth="1"/>
    <col min="2462" max="2465" width="20.7109375" style="3"/>
    <col min="2466" max="2466" width="24.28515625" style="3" customWidth="1"/>
    <col min="2467" max="2467" width="25.42578125" style="3" customWidth="1"/>
    <col min="2468" max="2471" width="20.7109375" style="3"/>
    <col min="2472" max="2472" width="24.7109375" style="3" customWidth="1"/>
    <col min="2473" max="2473" width="23.28515625" style="3" customWidth="1"/>
    <col min="2474" max="2477" width="20.7109375" style="3"/>
    <col min="2478" max="2478" width="24" style="3" customWidth="1"/>
    <col min="2479" max="2479" width="23.5703125" style="3" customWidth="1"/>
    <col min="2480" max="2483" width="20.7109375" style="3"/>
    <col min="2484" max="2484" width="24.28515625" style="3" customWidth="1"/>
    <col min="2485" max="2485" width="24" style="3" customWidth="1"/>
    <col min="2486" max="2489" width="20.7109375" style="3"/>
    <col min="2490" max="2490" width="24" style="3" customWidth="1"/>
    <col min="2491" max="2491" width="23.5703125" style="3" customWidth="1"/>
    <col min="2492" max="2495" width="20.7109375" style="3"/>
    <col min="2496" max="2497" width="24.28515625" style="3" customWidth="1"/>
    <col min="2498" max="2501" width="20.7109375" style="3"/>
    <col min="2502" max="2502" width="24.28515625" style="3" customWidth="1"/>
    <col min="2503" max="2503" width="23.5703125" style="3" customWidth="1"/>
    <col min="2504" max="2507" width="20.7109375" style="3"/>
    <col min="2508" max="2508" width="24" style="3" customWidth="1"/>
    <col min="2509" max="2509" width="23.28515625" style="3" customWidth="1"/>
    <col min="2510" max="2513" width="20.7109375" style="3"/>
    <col min="2514" max="2514" width="24.42578125" style="3" customWidth="1"/>
    <col min="2515" max="2515" width="23.28515625" style="3" customWidth="1"/>
    <col min="2516" max="2519" width="20.7109375" style="3"/>
    <col min="2520" max="2520" width="24.28515625" style="3" customWidth="1"/>
    <col min="2521" max="2521" width="23.28515625" style="3" customWidth="1"/>
    <col min="2522" max="2525" width="20.7109375" style="3"/>
    <col min="2526" max="2526" width="24.28515625" style="3" customWidth="1"/>
    <col min="2527" max="2527" width="23.5703125" style="3" customWidth="1"/>
    <col min="2528" max="2531" width="20.7109375" style="3"/>
    <col min="2532" max="2532" width="24.28515625" style="3" customWidth="1"/>
    <col min="2533" max="2533" width="24.7109375" style="3" customWidth="1"/>
    <col min="2534" max="2537" width="20.7109375" style="3"/>
    <col min="2538" max="2538" width="24" style="3" customWidth="1"/>
    <col min="2539" max="2539" width="23.28515625" style="3" customWidth="1"/>
    <col min="2540" max="2543" width="20.7109375" style="3"/>
    <col min="2544" max="2544" width="24.7109375" style="3" customWidth="1"/>
    <col min="2545" max="2545" width="25.42578125" style="3" customWidth="1"/>
    <col min="2546" max="2549" width="20.7109375" style="3"/>
    <col min="2550" max="2550" width="24" style="3" customWidth="1"/>
    <col min="2551" max="2551" width="42.85546875" style="3" customWidth="1"/>
    <col min="2552" max="2555" width="20.7109375" style="3"/>
    <col min="2556" max="2556" width="24.28515625" style="3" customWidth="1"/>
    <col min="2557" max="2557" width="24" style="3" customWidth="1"/>
    <col min="2558" max="2561" width="20.7109375" style="3"/>
    <col min="2562" max="2562" width="24.28515625" style="3" customWidth="1"/>
    <col min="2563" max="2563" width="25.42578125" style="3" customWidth="1"/>
    <col min="2564" max="2567" width="20.7109375" style="3"/>
    <col min="2568" max="2568" width="24.28515625" style="3" customWidth="1"/>
    <col min="2569" max="2569" width="24.7109375" style="3" customWidth="1"/>
    <col min="2570" max="2573" width="20.7109375" style="3"/>
    <col min="2574" max="2574" width="24.7109375" style="3" customWidth="1"/>
    <col min="2575" max="2575" width="26.42578125" style="3" customWidth="1"/>
    <col min="2576" max="2579" width="20.7109375" style="3"/>
    <col min="2580" max="2580" width="25.140625" style="3" customWidth="1"/>
    <col min="2581" max="2581" width="25.42578125" style="3" customWidth="1"/>
    <col min="2582" max="2691" width="20.7109375" style="3"/>
    <col min="2692" max="2692" width="30.140625" style="3" bestFit="1" customWidth="1"/>
    <col min="2693" max="2693" width="42.7109375" style="3" bestFit="1" customWidth="1"/>
    <col min="2694" max="2694" width="15.42578125" style="3" customWidth="1"/>
    <col min="2695" max="2695" width="23" style="3" customWidth="1"/>
    <col min="2696" max="2696" width="19.42578125" style="3" customWidth="1"/>
    <col min="2697" max="2697" width="18.7109375" style="3" customWidth="1"/>
    <col min="2698" max="2698" width="24.140625" style="3" customWidth="1"/>
    <col min="2699" max="2699" width="24.28515625" style="3" customWidth="1"/>
    <col min="2700" max="2700" width="24.7109375" style="3" customWidth="1"/>
    <col min="2701" max="2703" width="18.7109375" style="3" customWidth="1"/>
    <col min="2704" max="2704" width="23.85546875" style="3" customWidth="1"/>
    <col min="2705" max="2706" width="24.7109375" style="3" customWidth="1"/>
    <col min="2707" max="2709" width="18.7109375" style="3" customWidth="1"/>
    <col min="2710" max="2710" width="24.42578125" style="3" customWidth="1"/>
    <col min="2711" max="2712" width="24.7109375" style="3" customWidth="1"/>
    <col min="2713" max="2715" width="18.7109375" style="3" customWidth="1"/>
    <col min="2716" max="2716" width="24.140625" style="3" customWidth="1"/>
    <col min="2717" max="2717" width="24.42578125" style="3" customWidth="1"/>
    <col min="2718" max="2721" width="20.7109375" style="3"/>
    <col min="2722" max="2722" width="24.28515625" style="3" customWidth="1"/>
    <col min="2723" max="2723" width="25.42578125" style="3" customWidth="1"/>
    <col min="2724" max="2727" width="20.7109375" style="3"/>
    <col min="2728" max="2728" width="24.7109375" style="3" customWidth="1"/>
    <col min="2729" max="2729" width="23.28515625" style="3" customWidth="1"/>
    <col min="2730" max="2733" width="20.7109375" style="3"/>
    <col min="2734" max="2734" width="24" style="3" customWidth="1"/>
    <col min="2735" max="2735" width="23.5703125" style="3" customWidth="1"/>
    <col min="2736" max="2739" width="20.7109375" style="3"/>
    <col min="2740" max="2740" width="24.28515625" style="3" customWidth="1"/>
    <col min="2741" max="2741" width="24" style="3" customWidth="1"/>
    <col min="2742" max="2745" width="20.7109375" style="3"/>
    <col min="2746" max="2746" width="24" style="3" customWidth="1"/>
    <col min="2747" max="2747" width="23.5703125" style="3" customWidth="1"/>
    <col min="2748" max="2751" width="20.7109375" style="3"/>
    <col min="2752" max="2753" width="24.28515625" style="3" customWidth="1"/>
    <col min="2754" max="2757" width="20.7109375" style="3"/>
    <col min="2758" max="2758" width="24.28515625" style="3" customWidth="1"/>
    <col min="2759" max="2759" width="23.5703125" style="3" customWidth="1"/>
    <col min="2760" max="2763" width="20.7109375" style="3"/>
    <col min="2764" max="2764" width="24" style="3" customWidth="1"/>
    <col min="2765" max="2765" width="23.28515625" style="3" customWidth="1"/>
    <col min="2766" max="2769" width="20.7109375" style="3"/>
    <col min="2770" max="2770" width="24.42578125" style="3" customWidth="1"/>
    <col min="2771" max="2771" width="23.28515625" style="3" customWidth="1"/>
    <col min="2772" max="2775" width="20.7109375" style="3"/>
    <col min="2776" max="2776" width="24.28515625" style="3" customWidth="1"/>
    <col min="2777" max="2777" width="23.28515625" style="3" customWidth="1"/>
    <col min="2778" max="2781" width="20.7109375" style="3"/>
    <col min="2782" max="2782" width="24.28515625" style="3" customWidth="1"/>
    <col min="2783" max="2783" width="23.5703125" style="3" customWidth="1"/>
    <col min="2784" max="2787" width="20.7109375" style="3"/>
    <col min="2788" max="2788" width="24.28515625" style="3" customWidth="1"/>
    <col min="2789" max="2789" width="24.7109375" style="3" customWidth="1"/>
    <col min="2790" max="2793" width="20.7109375" style="3"/>
    <col min="2794" max="2794" width="24" style="3" customWidth="1"/>
    <col min="2795" max="2795" width="23.28515625" style="3" customWidth="1"/>
    <col min="2796" max="2799" width="20.7109375" style="3"/>
    <col min="2800" max="2800" width="24.7109375" style="3" customWidth="1"/>
    <col min="2801" max="2801" width="25.42578125" style="3" customWidth="1"/>
    <col min="2802" max="2805" width="20.7109375" style="3"/>
    <col min="2806" max="2806" width="24" style="3" customWidth="1"/>
    <col min="2807" max="2807" width="42.85546875" style="3" customWidth="1"/>
    <col min="2808" max="2811" width="20.7109375" style="3"/>
    <col min="2812" max="2812" width="24.28515625" style="3" customWidth="1"/>
    <col min="2813" max="2813" width="24" style="3" customWidth="1"/>
    <col min="2814" max="2817" width="20.7109375" style="3"/>
    <col min="2818" max="2818" width="24.28515625" style="3" customWidth="1"/>
    <col min="2819" max="2819" width="25.42578125" style="3" customWidth="1"/>
    <col min="2820" max="2823" width="20.7109375" style="3"/>
    <col min="2824" max="2824" width="24.28515625" style="3" customWidth="1"/>
    <col min="2825" max="2825" width="24.7109375" style="3" customWidth="1"/>
    <col min="2826" max="2829" width="20.7109375" style="3"/>
    <col min="2830" max="2830" width="24.7109375" style="3" customWidth="1"/>
    <col min="2831" max="2831" width="26.42578125" style="3" customWidth="1"/>
    <col min="2832" max="2835" width="20.7109375" style="3"/>
    <col min="2836" max="2836" width="25.140625" style="3" customWidth="1"/>
    <col min="2837" max="2837" width="25.42578125" style="3" customWidth="1"/>
    <col min="2838" max="2947" width="20.7109375" style="3"/>
    <col min="2948" max="2948" width="30.140625" style="3" bestFit="1" customWidth="1"/>
    <col min="2949" max="2949" width="42.7109375" style="3" bestFit="1" customWidth="1"/>
    <col min="2950" max="2950" width="15.42578125" style="3" customWidth="1"/>
    <col min="2951" max="2951" width="23" style="3" customWidth="1"/>
    <col min="2952" max="2952" width="19.42578125" style="3" customWidth="1"/>
    <col min="2953" max="2953" width="18.7109375" style="3" customWidth="1"/>
    <col min="2954" max="2954" width="24.140625" style="3" customWidth="1"/>
    <col min="2955" max="2955" width="24.28515625" style="3" customWidth="1"/>
    <col min="2956" max="2956" width="24.7109375" style="3" customWidth="1"/>
    <col min="2957" max="2959" width="18.7109375" style="3" customWidth="1"/>
    <col min="2960" max="2960" width="23.85546875" style="3" customWidth="1"/>
    <col min="2961" max="2962" width="24.7109375" style="3" customWidth="1"/>
    <col min="2963" max="2965" width="18.7109375" style="3" customWidth="1"/>
    <col min="2966" max="2966" width="24.42578125" style="3" customWidth="1"/>
    <col min="2967" max="2968" width="24.7109375" style="3" customWidth="1"/>
    <col min="2969" max="2971" width="18.7109375" style="3" customWidth="1"/>
    <col min="2972" max="2972" width="24.140625" style="3" customWidth="1"/>
    <col min="2973" max="2973" width="24.42578125" style="3" customWidth="1"/>
    <col min="2974" max="2977" width="20.7109375" style="3"/>
    <col min="2978" max="2978" width="24.28515625" style="3" customWidth="1"/>
    <col min="2979" max="2979" width="25.42578125" style="3" customWidth="1"/>
    <col min="2980" max="2983" width="20.7109375" style="3"/>
    <col min="2984" max="2984" width="24.7109375" style="3" customWidth="1"/>
    <col min="2985" max="2985" width="23.28515625" style="3" customWidth="1"/>
    <col min="2986" max="2989" width="20.7109375" style="3"/>
    <col min="2990" max="2990" width="24" style="3" customWidth="1"/>
    <col min="2991" max="2991" width="23.5703125" style="3" customWidth="1"/>
    <col min="2992" max="2995" width="20.7109375" style="3"/>
    <col min="2996" max="2996" width="24.28515625" style="3" customWidth="1"/>
    <col min="2997" max="2997" width="24" style="3" customWidth="1"/>
    <col min="2998" max="3001" width="20.7109375" style="3"/>
    <col min="3002" max="3002" width="24" style="3" customWidth="1"/>
    <col min="3003" max="3003" width="23.5703125" style="3" customWidth="1"/>
    <col min="3004" max="3007" width="20.7109375" style="3"/>
    <col min="3008" max="3009" width="24.28515625" style="3" customWidth="1"/>
    <col min="3010" max="3013" width="20.7109375" style="3"/>
    <col min="3014" max="3014" width="24.28515625" style="3" customWidth="1"/>
    <col min="3015" max="3015" width="23.5703125" style="3" customWidth="1"/>
    <col min="3016" max="3019" width="20.7109375" style="3"/>
    <col min="3020" max="3020" width="24" style="3" customWidth="1"/>
    <col min="3021" max="3021" width="23.28515625" style="3" customWidth="1"/>
    <col min="3022" max="3025" width="20.7109375" style="3"/>
    <col min="3026" max="3026" width="24.42578125" style="3" customWidth="1"/>
    <col min="3027" max="3027" width="23.28515625" style="3" customWidth="1"/>
    <col min="3028" max="3031" width="20.7109375" style="3"/>
    <col min="3032" max="3032" width="24.28515625" style="3" customWidth="1"/>
    <col min="3033" max="3033" width="23.28515625" style="3" customWidth="1"/>
    <col min="3034" max="3037" width="20.7109375" style="3"/>
    <col min="3038" max="3038" width="24.28515625" style="3" customWidth="1"/>
    <col min="3039" max="3039" width="23.5703125" style="3" customWidth="1"/>
    <col min="3040" max="3043" width="20.7109375" style="3"/>
    <col min="3044" max="3044" width="24.28515625" style="3" customWidth="1"/>
    <col min="3045" max="3045" width="24.7109375" style="3" customWidth="1"/>
    <col min="3046" max="3049" width="20.7109375" style="3"/>
    <col min="3050" max="3050" width="24" style="3" customWidth="1"/>
    <col min="3051" max="3051" width="23.28515625" style="3" customWidth="1"/>
    <col min="3052" max="3055" width="20.7109375" style="3"/>
    <col min="3056" max="3056" width="24.7109375" style="3" customWidth="1"/>
    <col min="3057" max="3057" width="25.42578125" style="3" customWidth="1"/>
    <col min="3058" max="3061" width="20.7109375" style="3"/>
    <col min="3062" max="3062" width="24" style="3" customWidth="1"/>
    <col min="3063" max="3063" width="42.85546875" style="3" customWidth="1"/>
    <col min="3064" max="3067" width="20.7109375" style="3"/>
    <col min="3068" max="3068" width="24.28515625" style="3" customWidth="1"/>
    <col min="3069" max="3069" width="24" style="3" customWidth="1"/>
    <col min="3070" max="3073" width="20.7109375" style="3"/>
    <col min="3074" max="3074" width="24.28515625" style="3" customWidth="1"/>
    <col min="3075" max="3075" width="25.42578125" style="3" customWidth="1"/>
    <col min="3076" max="3079" width="20.7109375" style="3"/>
    <col min="3080" max="3080" width="24.28515625" style="3" customWidth="1"/>
    <col min="3081" max="3081" width="24.7109375" style="3" customWidth="1"/>
    <col min="3082" max="3085" width="20.7109375" style="3"/>
    <col min="3086" max="3086" width="24.7109375" style="3" customWidth="1"/>
    <col min="3087" max="3087" width="26.42578125" style="3" customWidth="1"/>
    <col min="3088" max="3091" width="20.7109375" style="3"/>
    <col min="3092" max="3092" width="25.140625" style="3" customWidth="1"/>
    <col min="3093" max="3093" width="25.42578125" style="3" customWidth="1"/>
    <col min="3094" max="3203" width="20.7109375" style="3"/>
    <col min="3204" max="3204" width="30.140625" style="3" bestFit="1" customWidth="1"/>
    <col min="3205" max="3205" width="42.7109375" style="3" bestFit="1" customWidth="1"/>
    <col min="3206" max="3206" width="15.42578125" style="3" customWidth="1"/>
    <col min="3207" max="3207" width="23" style="3" customWidth="1"/>
    <col min="3208" max="3208" width="19.42578125" style="3" customWidth="1"/>
    <col min="3209" max="3209" width="18.7109375" style="3" customWidth="1"/>
    <col min="3210" max="3210" width="24.140625" style="3" customWidth="1"/>
    <col min="3211" max="3211" width="24.28515625" style="3" customWidth="1"/>
    <col min="3212" max="3212" width="24.7109375" style="3" customWidth="1"/>
    <col min="3213" max="3215" width="18.7109375" style="3" customWidth="1"/>
    <col min="3216" max="3216" width="23.85546875" style="3" customWidth="1"/>
    <col min="3217" max="3218" width="24.7109375" style="3" customWidth="1"/>
    <col min="3219" max="3221" width="18.7109375" style="3" customWidth="1"/>
    <col min="3222" max="3222" width="24.42578125" style="3" customWidth="1"/>
    <col min="3223" max="3224" width="24.7109375" style="3" customWidth="1"/>
    <col min="3225" max="3227" width="18.7109375" style="3" customWidth="1"/>
    <col min="3228" max="3228" width="24.140625" style="3" customWidth="1"/>
    <col min="3229" max="3229" width="24.42578125" style="3" customWidth="1"/>
    <col min="3230" max="3233" width="20.7109375" style="3"/>
    <col min="3234" max="3234" width="24.28515625" style="3" customWidth="1"/>
    <col min="3235" max="3235" width="25.42578125" style="3" customWidth="1"/>
    <col min="3236" max="3239" width="20.7109375" style="3"/>
    <col min="3240" max="3240" width="24.7109375" style="3" customWidth="1"/>
    <col min="3241" max="3241" width="23.28515625" style="3" customWidth="1"/>
    <col min="3242" max="3245" width="20.7109375" style="3"/>
    <col min="3246" max="3246" width="24" style="3" customWidth="1"/>
    <col min="3247" max="3247" width="23.5703125" style="3" customWidth="1"/>
    <col min="3248" max="3251" width="20.7109375" style="3"/>
    <col min="3252" max="3252" width="24.28515625" style="3" customWidth="1"/>
    <col min="3253" max="3253" width="24" style="3" customWidth="1"/>
    <col min="3254" max="3257" width="20.7109375" style="3"/>
    <col min="3258" max="3258" width="24" style="3" customWidth="1"/>
    <col min="3259" max="3259" width="23.5703125" style="3" customWidth="1"/>
    <col min="3260" max="3263" width="20.7109375" style="3"/>
    <col min="3264" max="3265" width="24.28515625" style="3" customWidth="1"/>
    <col min="3266" max="3269" width="20.7109375" style="3"/>
    <col min="3270" max="3270" width="24.28515625" style="3" customWidth="1"/>
    <col min="3271" max="3271" width="23.5703125" style="3" customWidth="1"/>
    <col min="3272" max="3275" width="20.7109375" style="3"/>
    <col min="3276" max="3276" width="24" style="3" customWidth="1"/>
    <col min="3277" max="3277" width="23.28515625" style="3" customWidth="1"/>
    <col min="3278" max="3281" width="20.7109375" style="3"/>
    <col min="3282" max="3282" width="24.42578125" style="3" customWidth="1"/>
    <col min="3283" max="3283" width="23.28515625" style="3" customWidth="1"/>
    <col min="3284" max="3287" width="20.7109375" style="3"/>
    <col min="3288" max="3288" width="24.28515625" style="3" customWidth="1"/>
    <col min="3289" max="3289" width="23.28515625" style="3" customWidth="1"/>
    <col min="3290" max="3293" width="20.7109375" style="3"/>
    <col min="3294" max="3294" width="24.28515625" style="3" customWidth="1"/>
    <col min="3295" max="3295" width="23.5703125" style="3" customWidth="1"/>
    <col min="3296" max="3299" width="20.7109375" style="3"/>
    <col min="3300" max="3300" width="24.28515625" style="3" customWidth="1"/>
    <col min="3301" max="3301" width="24.7109375" style="3" customWidth="1"/>
    <col min="3302" max="3305" width="20.7109375" style="3"/>
    <col min="3306" max="3306" width="24" style="3" customWidth="1"/>
    <col min="3307" max="3307" width="23.28515625" style="3" customWidth="1"/>
    <col min="3308" max="3311" width="20.7109375" style="3"/>
    <col min="3312" max="3312" width="24.7109375" style="3" customWidth="1"/>
    <col min="3313" max="3313" width="25.42578125" style="3" customWidth="1"/>
    <col min="3314" max="3317" width="20.7109375" style="3"/>
    <col min="3318" max="3318" width="24" style="3" customWidth="1"/>
    <col min="3319" max="3319" width="42.85546875" style="3" customWidth="1"/>
    <col min="3320" max="3323" width="20.7109375" style="3"/>
    <col min="3324" max="3324" width="24.28515625" style="3" customWidth="1"/>
    <col min="3325" max="3325" width="24" style="3" customWidth="1"/>
    <col min="3326" max="3329" width="20.7109375" style="3"/>
    <col min="3330" max="3330" width="24.28515625" style="3" customWidth="1"/>
    <col min="3331" max="3331" width="25.42578125" style="3" customWidth="1"/>
    <col min="3332" max="3335" width="20.7109375" style="3"/>
    <col min="3336" max="3336" width="24.28515625" style="3" customWidth="1"/>
    <col min="3337" max="3337" width="24.7109375" style="3" customWidth="1"/>
    <col min="3338" max="3341" width="20.7109375" style="3"/>
    <col min="3342" max="3342" width="24.7109375" style="3" customWidth="1"/>
    <col min="3343" max="3343" width="26.42578125" style="3" customWidth="1"/>
    <col min="3344" max="3347" width="20.7109375" style="3"/>
    <col min="3348" max="3348" width="25.140625" style="3" customWidth="1"/>
    <col min="3349" max="3349" width="25.42578125" style="3" customWidth="1"/>
    <col min="3350" max="3459" width="20.7109375" style="3"/>
    <col min="3460" max="3460" width="30.140625" style="3" bestFit="1" customWidth="1"/>
    <col min="3461" max="3461" width="42.7109375" style="3" bestFit="1" customWidth="1"/>
    <col min="3462" max="3462" width="15.42578125" style="3" customWidth="1"/>
    <col min="3463" max="3463" width="23" style="3" customWidth="1"/>
    <col min="3464" max="3464" width="19.42578125" style="3" customWidth="1"/>
    <col min="3465" max="3465" width="18.7109375" style="3" customWidth="1"/>
    <col min="3466" max="3466" width="24.140625" style="3" customWidth="1"/>
    <col min="3467" max="3467" width="24.28515625" style="3" customWidth="1"/>
    <col min="3468" max="3468" width="24.7109375" style="3" customWidth="1"/>
    <col min="3469" max="3471" width="18.7109375" style="3" customWidth="1"/>
    <col min="3472" max="3472" width="23.85546875" style="3" customWidth="1"/>
    <col min="3473" max="3474" width="24.7109375" style="3" customWidth="1"/>
    <col min="3475" max="3477" width="18.7109375" style="3" customWidth="1"/>
    <col min="3478" max="3478" width="24.42578125" style="3" customWidth="1"/>
    <col min="3479" max="3480" width="24.7109375" style="3" customWidth="1"/>
    <col min="3481" max="3483" width="18.7109375" style="3" customWidth="1"/>
    <col min="3484" max="3484" width="24.140625" style="3" customWidth="1"/>
    <col min="3485" max="3485" width="24.42578125" style="3" customWidth="1"/>
    <col min="3486" max="3489" width="20.7109375" style="3"/>
    <col min="3490" max="3490" width="24.28515625" style="3" customWidth="1"/>
    <col min="3491" max="3491" width="25.42578125" style="3" customWidth="1"/>
    <col min="3492" max="3495" width="20.7109375" style="3"/>
    <col min="3496" max="3496" width="24.7109375" style="3" customWidth="1"/>
    <col min="3497" max="3497" width="23.28515625" style="3" customWidth="1"/>
    <col min="3498" max="3501" width="20.7109375" style="3"/>
    <col min="3502" max="3502" width="24" style="3" customWidth="1"/>
    <col min="3503" max="3503" width="23.5703125" style="3" customWidth="1"/>
    <col min="3504" max="3507" width="20.7109375" style="3"/>
    <col min="3508" max="3508" width="24.28515625" style="3" customWidth="1"/>
    <col min="3509" max="3509" width="24" style="3" customWidth="1"/>
    <col min="3510" max="3513" width="20.7109375" style="3"/>
    <col min="3514" max="3514" width="24" style="3" customWidth="1"/>
    <col min="3515" max="3515" width="23.5703125" style="3" customWidth="1"/>
    <col min="3516" max="3519" width="20.7109375" style="3"/>
    <col min="3520" max="3521" width="24.28515625" style="3" customWidth="1"/>
    <col min="3522" max="3525" width="20.7109375" style="3"/>
    <col min="3526" max="3526" width="24.28515625" style="3" customWidth="1"/>
    <col min="3527" max="3527" width="23.5703125" style="3" customWidth="1"/>
    <col min="3528" max="3531" width="20.7109375" style="3"/>
    <col min="3532" max="3532" width="24" style="3" customWidth="1"/>
    <col min="3533" max="3533" width="23.28515625" style="3" customWidth="1"/>
    <col min="3534" max="3537" width="20.7109375" style="3"/>
    <col min="3538" max="3538" width="24.42578125" style="3" customWidth="1"/>
    <col min="3539" max="3539" width="23.28515625" style="3" customWidth="1"/>
    <col min="3540" max="3543" width="20.7109375" style="3"/>
    <col min="3544" max="3544" width="24.28515625" style="3" customWidth="1"/>
    <col min="3545" max="3545" width="23.28515625" style="3" customWidth="1"/>
    <col min="3546" max="3549" width="20.7109375" style="3"/>
    <col min="3550" max="3550" width="24.28515625" style="3" customWidth="1"/>
    <col min="3551" max="3551" width="23.5703125" style="3" customWidth="1"/>
    <col min="3552" max="3555" width="20.7109375" style="3"/>
    <col min="3556" max="3556" width="24.28515625" style="3" customWidth="1"/>
    <col min="3557" max="3557" width="24.7109375" style="3" customWidth="1"/>
    <col min="3558" max="3561" width="20.7109375" style="3"/>
    <col min="3562" max="3562" width="24" style="3" customWidth="1"/>
    <col min="3563" max="3563" width="23.28515625" style="3" customWidth="1"/>
    <col min="3564" max="3567" width="20.7109375" style="3"/>
    <col min="3568" max="3568" width="24.7109375" style="3" customWidth="1"/>
    <col min="3569" max="3569" width="25.42578125" style="3" customWidth="1"/>
    <col min="3570" max="3573" width="20.7109375" style="3"/>
    <col min="3574" max="3574" width="24" style="3" customWidth="1"/>
    <col min="3575" max="3575" width="42.85546875" style="3" customWidth="1"/>
    <col min="3576" max="3579" width="20.7109375" style="3"/>
    <col min="3580" max="3580" width="24.28515625" style="3" customWidth="1"/>
    <col min="3581" max="3581" width="24" style="3" customWidth="1"/>
    <col min="3582" max="3585" width="20.7109375" style="3"/>
    <col min="3586" max="3586" width="24.28515625" style="3" customWidth="1"/>
    <col min="3587" max="3587" width="25.42578125" style="3" customWidth="1"/>
    <col min="3588" max="3591" width="20.7109375" style="3"/>
    <col min="3592" max="3592" width="24.28515625" style="3" customWidth="1"/>
    <col min="3593" max="3593" width="24.7109375" style="3" customWidth="1"/>
    <col min="3594" max="3597" width="20.7109375" style="3"/>
    <col min="3598" max="3598" width="24.7109375" style="3" customWidth="1"/>
    <col min="3599" max="3599" width="26.42578125" style="3" customWidth="1"/>
    <col min="3600" max="3603" width="20.7109375" style="3"/>
    <col min="3604" max="3604" width="25.140625" style="3" customWidth="1"/>
    <col min="3605" max="3605" width="25.42578125" style="3" customWidth="1"/>
    <col min="3606" max="3715" width="20.7109375" style="3"/>
    <col min="3716" max="3716" width="30.140625" style="3" bestFit="1" customWidth="1"/>
    <col min="3717" max="3717" width="42.7109375" style="3" bestFit="1" customWidth="1"/>
    <col min="3718" max="3718" width="15.42578125" style="3" customWidth="1"/>
    <col min="3719" max="3719" width="23" style="3" customWidth="1"/>
    <col min="3720" max="3720" width="19.42578125" style="3" customWidth="1"/>
    <col min="3721" max="3721" width="18.7109375" style="3" customWidth="1"/>
    <col min="3722" max="3722" width="24.140625" style="3" customWidth="1"/>
    <col min="3723" max="3723" width="24.28515625" style="3" customWidth="1"/>
    <col min="3724" max="3724" width="24.7109375" style="3" customWidth="1"/>
    <col min="3725" max="3727" width="18.7109375" style="3" customWidth="1"/>
    <col min="3728" max="3728" width="23.85546875" style="3" customWidth="1"/>
    <col min="3729" max="3730" width="24.7109375" style="3" customWidth="1"/>
    <col min="3731" max="3733" width="18.7109375" style="3" customWidth="1"/>
    <col min="3734" max="3734" width="24.42578125" style="3" customWidth="1"/>
    <col min="3735" max="3736" width="24.7109375" style="3" customWidth="1"/>
    <col min="3737" max="3739" width="18.7109375" style="3" customWidth="1"/>
    <col min="3740" max="3740" width="24.140625" style="3" customWidth="1"/>
    <col min="3741" max="3741" width="24.42578125" style="3" customWidth="1"/>
    <col min="3742" max="3745" width="20.7109375" style="3"/>
    <col min="3746" max="3746" width="24.28515625" style="3" customWidth="1"/>
    <col min="3747" max="3747" width="25.42578125" style="3" customWidth="1"/>
    <col min="3748" max="3751" width="20.7109375" style="3"/>
    <col min="3752" max="3752" width="24.7109375" style="3" customWidth="1"/>
    <col min="3753" max="3753" width="23.28515625" style="3" customWidth="1"/>
    <col min="3754" max="3757" width="20.7109375" style="3"/>
    <col min="3758" max="3758" width="24" style="3" customWidth="1"/>
    <col min="3759" max="3759" width="23.5703125" style="3" customWidth="1"/>
    <col min="3760" max="3763" width="20.7109375" style="3"/>
    <col min="3764" max="3764" width="24.28515625" style="3" customWidth="1"/>
    <col min="3765" max="3765" width="24" style="3" customWidth="1"/>
    <col min="3766" max="3769" width="20.7109375" style="3"/>
    <col min="3770" max="3770" width="24" style="3" customWidth="1"/>
    <col min="3771" max="3771" width="23.5703125" style="3" customWidth="1"/>
    <col min="3772" max="3775" width="20.7109375" style="3"/>
    <col min="3776" max="3777" width="24.28515625" style="3" customWidth="1"/>
    <col min="3778" max="3781" width="20.7109375" style="3"/>
    <col min="3782" max="3782" width="24.28515625" style="3" customWidth="1"/>
    <col min="3783" max="3783" width="23.5703125" style="3" customWidth="1"/>
    <col min="3784" max="3787" width="20.7109375" style="3"/>
    <col min="3788" max="3788" width="24" style="3" customWidth="1"/>
    <col min="3789" max="3789" width="23.28515625" style="3" customWidth="1"/>
    <col min="3790" max="3793" width="20.7109375" style="3"/>
    <col min="3794" max="3794" width="24.42578125" style="3" customWidth="1"/>
    <col min="3795" max="3795" width="23.28515625" style="3" customWidth="1"/>
    <col min="3796" max="3799" width="20.7109375" style="3"/>
    <col min="3800" max="3800" width="24.28515625" style="3" customWidth="1"/>
    <col min="3801" max="3801" width="23.28515625" style="3" customWidth="1"/>
    <col min="3802" max="3805" width="20.7109375" style="3"/>
    <col min="3806" max="3806" width="24.28515625" style="3" customWidth="1"/>
    <col min="3807" max="3807" width="23.5703125" style="3" customWidth="1"/>
    <col min="3808" max="3811" width="20.7109375" style="3"/>
    <col min="3812" max="3812" width="24.28515625" style="3" customWidth="1"/>
    <col min="3813" max="3813" width="24.7109375" style="3" customWidth="1"/>
    <col min="3814" max="3817" width="20.7109375" style="3"/>
    <col min="3818" max="3818" width="24" style="3" customWidth="1"/>
    <col min="3819" max="3819" width="23.28515625" style="3" customWidth="1"/>
    <col min="3820" max="3823" width="20.7109375" style="3"/>
    <col min="3824" max="3824" width="24.7109375" style="3" customWidth="1"/>
    <col min="3825" max="3825" width="25.42578125" style="3" customWidth="1"/>
    <col min="3826" max="3829" width="20.7109375" style="3"/>
    <col min="3830" max="3830" width="24" style="3" customWidth="1"/>
    <col min="3831" max="3831" width="42.85546875" style="3" customWidth="1"/>
    <col min="3832" max="3835" width="20.7109375" style="3"/>
    <col min="3836" max="3836" width="24.28515625" style="3" customWidth="1"/>
    <col min="3837" max="3837" width="24" style="3" customWidth="1"/>
    <col min="3838" max="3841" width="20.7109375" style="3"/>
    <col min="3842" max="3842" width="24.28515625" style="3" customWidth="1"/>
    <col min="3843" max="3843" width="25.42578125" style="3" customWidth="1"/>
    <col min="3844" max="3847" width="20.7109375" style="3"/>
    <col min="3848" max="3848" width="24.28515625" style="3" customWidth="1"/>
    <col min="3849" max="3849" width="24.7109375" style="3" customWidth="1"/>
    <col min="3850" max="3853" width="20.7109375" style="3"/>
    <col min="3854" max="3854" width="24.7109375" style="3" customWidth="1"/>
    <col min="3855" max="3855" width="26.42578125" style="3" customWidth="1"/>
    <col min="3856" max="3859" width="20.7109375" style="3"/>
    <col min="3860" max="3860" width="25.140625" style="3" customWidth="1"/>
    <col min="3861" max="3861" width="25.42578125" style="3" customWidth="1"/>
    <col min="3862" max="3971" width="20.7109375" style="3"/>
    <col min="3972" max="3972" width="30.140625" style="3" bestFit="1" customWidth="1"/>
    <col min="3973" max="3973" width="42.7109375" style="3" bestFit="1" customWidth="1"/>
    <col min="3974" max="3974" width="15.42578125" style="3" customWidth="1"/>
    <col min="3975" max="3975" width="23" style="3" customWidth="1"/>
    <col min="3976" max="3976" width="19.42578125" style="3" customWidth="1"/>
    <col min="3977" max="3977" width="18.7109375" style="3" customWidth="1"/>
    <col min="3978" max="3978" width="24.140625" style="3" customWidth="1"/>
    <col min="3979" max="3979" width="24.28515625" style="3" customWidth="1"/>
    <col min="3980" max="3980" width="24.7109375" style="3" customWidth="1"/>
    <col min="3981" max="3983" width="18.7109375" style="3" customWidth="1"/>
    <col min="3984" max="3984" width="23.85546875" style="3" customWidth="1"/>
    <col min="3985" max="3986" width="24.7109375" style="3" customWidth="1"/>
    <col min="3987" max="3989" width="18.7109375" style="3" customWidth="1"/>
    <col min="3990" max="3990" width="24.42578125" style="3" customWidth="1"/>
    <col min="3991" max="3992" width="24.7109375" style="3" customWidth="1"/>
    <col min="3993" max="3995" width="18.7109375" style="3" customWidth="1"/>
    <col min="3996" max="3996" width="24.140625" style="3" customWidth="1"/>
    <col min="3997" max="3997" width="24.42578125" style="3" customWidth="1"/>
    <col min="3998" max="4001" width="20.7109375" style="3"/>
    <col min="4002" max="4002" width="24.28515625" style="3" customWidth="1"/>
    <col min="4003" max="4003" width="25.42578125" style="3" customWidth="1"/>
    <col min="4004" max="4007" width="20.7109375" style="3"/>
    <col min="4008" max="4008" width="24.7109375" style="3" customWidth="1"/>
    <col min="4009" max="4009" width="23.28515625" style="3" customWidth="1"/>
    <col min="4010" max="4013" width="20.7109375" style="3"/>
    <col min="4014" max="4014" width="24" style="3" customWidth="1"/>
    <col min="4015" max="4015" width="23.5703125" style="3" customWidth="1"/>
    <col min="4016" max="4019" width="20.7109375" style="3"/>
    <col min="4020" max="4020" width="24.28515625" style="3" customWidth="1"/>
    <col min="4021" max="4021" width="24" style="3" customWidth="1"/>
    <col min="4022" max="4025" width="20.7109375" style="3"/>
    <col min="4026" max="4026" width="24" style="3" customWidth="1"/>
    <col min="4027" max="4027" width="23.5703125" style="3" customWidth="1"/>
    <col min="4028" max="4031" width="20.7109375" style="3"/>
    <col min="4032" max="4033" width="24.28515625" style="3" customWidth="1"/>
    <col min="4034" max="4037" width="20.7109375" style="3"/>
    <col min="4038" max="4038" width="24.28515625" style="3" customWidth="1"/>
    <col min="4039" max="4039" width="23.5703125" style="3" customWidth="1"/>
    <col min="4040" max="4043" width="20.7109375" style="3"/>
    <col min="4044" max="4044" width="24" style="3" customWidth="1"/>
    <col min="4045" max="4045" width="23.28515625" style="3" customWidth="1"/>
    <col min="4046" max="4049" width="20.7109375" style="3"/>
    <col min="4050" max="4050" width="24.42578125" style="3" customWidth="1"/>
    <col min="4051" max="4051" width="23.28515625" style="3" customWidth="1"/>
    <col min="4052" max="4055" width="20.7109375" style="3"/>
    <col min="4056" max="4056" width="24.28515625" style="3" customWidth="1"/>
    <col min="4057" max="4057" width="23.28515625" style="3" customWidth="1"/>
    <col min="4058" max="4061" width="20.7109375" style="3"/>
    <col min="4062" max="4062" width="24.28515625" style="3" customWidth="1"/>
    <col min="4063" max="4063" width="23.5703125" style="3" customWidth="1"/>
    <col min="4064" max="4067" width="20.7109375" style="3"/>
    <col min="4068" max="4068" width="24.28515625" style="3" customWidth="1"/>
    <col min="4069" max="4069" width="24.7109375" style="3" customWidth="1"/>
    <col min="4070" max="4073" width="20.7109375" style="3"/>
    <col min="4074" max="4074" width="24" style="3" customWidth="1"/>
    <col min="4075" max="4075" width="23.28515625" style="3" customWidth="1"/>
    <col min="4076" max="4079" width="20.7109375" style="3"/>
    <col min="4080" max="4080" width="24.7109375" style="3" customWidth="1"/>
    <col min="4081" max="4081" width="25.42578125" style="3" customWidth="1"/>
    <col min="4082" max="4085" width="20.7109375" style="3"/>
    <col min="4086" max="4086" width="24" style="3" customWidth="1"/>
    <col min="4087" max="4087" width="42.85546875" style="3" customWidth="1"/>
    <col min="4088" max="4091" width="20.7109375" style="3"/>
    <col min="4092" max="4092" width="24.28515625" style="3" customWidth="1"/>
    <col min="4093" max="4093" width="24" style="3" customWidth="1"/>
    <col min="4094" max="4097" width="20.7109375" style="3"/>
    <col min="4098" max="4098" width="24.28515625" style="3" customWidth="1"/>
    <col min="4099" max="4099" width="25.42578125" style="3" customWidth="1"/>
    <col min="4100" max="4103" width="20.7109375" style="3"/>
    <col min="4104" max="4104" width="24.28515625" style="3" customWidth="1"/>
    <col min="4105" max="4105" width="24.7109375" style="3" customWidth="1"/>
    <col min="4106" max="4109" width="20.7109375" style="3"/>
    <col min="4110" max="4110" width="24.7109375" style="3" customWidth="1"/>
    <col min="4111" max="4111" width="26.42578125" style="3" customWidth="1"/>
    <col min="4112" max="4115" width="20.7109375" style="3"/>
    <col min="4116" max="4116" width="25.140625" style="3" customWidth="1"/>
    <col min="4117" max="4117" width="25.42578125" style="3" customWidth="1"/>
    <col min="4118" max="4227" width="20.7109375" style="3"/>
    <col min="4228" max="4228" width="30.140625" style="3" bestFit="1" customWidth="1"/>
    <col min="4229" max="4229" width="42.7109375" style="3" bestFit="1" customWidth="1"/>
    <col min="4230" max="4230" width="15.42578125" style="3" customWidth="1"/>
    <col min="4231" max="4231" width="23" style="3" customWidth="1"/>
    <col min="4232" max="4232" width="19.42578125" style="3" customWidth="1"/>
    <col min="4233" max="4233" width="18.7109375" style="3" customWidth="1"/>
    <col min="4234" max="4234" width="24.140625" style="3" customWidth="1"/>
    <col min="4235" max="4235" width="24.28515625" style="3" customWidth="1"/>
    <col min="4236" max="4236" width="24.7109375" style="3" customWidth="1"/>
    <col min="4237" max="4239" width="18.7109375" style="3" customWidth="1"/>
    <col min="4240" max="4240" width="23.85546875" style="3" customWidth="1"/>
    <col min="4241" max="4242" width="24.7109375" style="3" customWidth="1"/>
    <col min="4243" max="4245" width="18.7109375" style="3" customWidth="1"/>
    <col min="4246" max="4246" width="24.42578125" style="3" customWidth="1"/>
    <col min="4247" max="4248" width="24.7109375" style="3" customWidth="1"/>
    <col min="4249" max="4251" width="18.7109375" style="3" customWidth="1"/>
    <col min="4252" max="4252" width="24.140625" style="3" customWidth="1"/>
    <col min="4253" max="4253" width="24.42578125" style="3" customWidth="1"/>
    <col min="4254" max="4257" width="20.7109375" style="3"/>
    <col min="4258" max="4258" width="24.28515625" style="3" customWidth="1"/>
    <col min="4259" max="4259" width="25.42578125" style="3" customWidth="1"/>
    <col min="4260" max="4263" width="20.7109375" style="3"/>
    <col min="4264" max="4264" width="24.7109375" style="3" customWidth="1"/>
    <col min="4265" max="4265" width="23.28515625" style="3" customWidth="1"/>
    <col min="4266" max="4269" width="20.7109375" style="3"/>
    <col min="4270" max="4270" width="24" style="3" customWidth="1"/>
    <col min="4271" max="4271" width="23.5703125" style="3" customWidth="1"/>
    <col min="4272" max="4275" width="20.7109375" style="3"/>
    <col min="4276" max="4276" width="24.28515625" style="3" customWidth="1"/>
    <col min="4277" max="4277" width="24" style="3" customWidth="1"/>
    <col min="4278" max="4281" width="20.7109375" style="3"/>
    <col min="4282" max="4282" width="24" style="3" customWidth="1"/>
    <col min="4283" max="4283" width="23.5703125" style="3" customWidth="1"/>
    <col min="4284" max="4287" width="20.7109375" style="3"/>
    <col min="4288" max="4289" width="24.28515625" style="3" customWidth="1"/>
    <col min="4290" max="4293" width="20.7109375" style="3"/>
    <col min="4294" max="4294" width="24.28515625" style="3" customWidth="1"/>
    <col min="4295" max="4295" width="23.5703125" style="3" customWidth="1"/>
    <col min="4296" max="4299" width="20.7109375" style="3"/>
    <col min="4300" max="4300" width="24" style="3" customWidth="1"/>
    <col min="4301" max="4301" width="23.28515625" style="3" customWidth="1"/>
    <col min="4302" max="4305" width="20.7109375" style="3"/>
    <col min="4306" max="4306" width="24.42578125" style="3" customWidth="1"/>
    <col min="4307" max="4307" width="23.28515625" style="3" customWidth="1"/>
    <col min="4308" max="4311" width="20.7109375" style="3"/>
    <col min="4312" max="4312" width="24.28515625" style="3" customWidth="1"/>
    <col min="4313" max="4313" width="23.28515625" style="3" customWidth="1"/>
    <col min="4314" max="4317" width="20.7109375" style="3"/>
    <col min="4318" max="4318" width="24.28515625" style="3" customWidth="1"/>
    <col min="4319" max="4319" width="23.5703125" style="3" customWidth="1"/>
    <col min="4320" max="4323" width="20.7109375" style="3"/>
    <col min="4324" max="4324" width="24.28515625" style="3" customWidth="1"/>
    <col min="4325" max="4325" width="24.7109375" style="3" customWidth="1"/>
    <col min="4326" max="4329" width="20.7109375" style="3"/>
    <col min="4330" max="4330" width="24" style="3" customWidth="1"/>
    <col min="4331" max="4331" width="23.28515625" style="3" customWidth="1"/>
    <col min="4332" max="4335" width="20.7109375" style="3"/>
    <col min="4336" max="4336" width="24.7109375" style="3" customWidth="1"/>
    <col min="4337" max="4337" width="25.42578125" style="3" customWidth="1"/>
    <col min="4338" max="4341" width="20.7109375" style="3"/>
    <col min="4342" max="4342" width="24" style="3" customWidth="1"/>
    <col min="4343" max="4343" width="42.85546875" style="3" customWidth="1"/>
    <col min="4344" max="4347" width="20.7109375" style="3"/>
    <col min="4348" max="4348" width="24.28515625" style="3" customWidth="1"/>
    <col min="4349" max="4349" width="24" style="3" customWidth="1"/>
    <col min="4350" max="4353" width="20.7109375" style="3"/>
    <col min="4354" max="4354" width="24.28515625" style="3" customWidth="1"/>
    <col min="4355" max="4355" width="25.42578125" style="3" customWidth="1"/>
    <col min="4356" max="4359" width="20.7109375" style="3"/>
    <col min="4360" max="4360" width="24.28515625" style="3" customWidth="1"/>
    <col min="4361" max="4361" width="24.7109375" style="3" customWidth="1"/>
    <col min="4362" max="4365" width="20.7109375" style="3"/>
    <col min="4366" max="4366" width="24.7109375" style="3" customWidth="1"/>
    <col min="4367" max="4367" width="26.42578125" style="3" customWidth="1"/>
    <col min="4368" max="4371" width="20.7109375" style="3"/>
    <col min="4372" max="4372" width="25.140625" style="3" customWidth="1"/>
    <col min="4373" max="4373" width="25.42578125" style="3" customWidth="1"/>
    <col min="4374" max="4483" width="20.7109375" style="3"/>
    <col min="4484" max="4484" width="30.140625" style="3" bestFit="1" customWidth="1"/>
    <col min="4485" max="4485" width="42.7109375" style="3" bestFit="1" customWidth="1"/>
    <col min="4486" max="4486" width="15.42578125" style="3" customWidth="1"/>
    <col min="4487" max="4487" width="23" style="3" customWidth="1"/>
    <col min="4488" max="4488" width="19.42578125" style="3" customWidth="1"/>
    <col min="4489" max="4489" width="18.7109375" style="3" customWidth="1"/>
    <col min="4490" max="4490" width="24.140625" style="3" customWidth="1"/>
    <col min="4491" max="4491" width="24.28515625" style="3" customWidth="1"/>
    <col min="4492" max="4492" width="24.7109375" style="3" customWidth="1"/>
    <col min="4493" max="4495" width="18.7109375" style="3" customWidth="1"/>
    <col min="4496" max="4496" width="23.85546875" style="3" customWidth="1"/>
    <col min="4497" max="4498" width="24.7109375" style="3" customWidth="1"/>
    <col min="4499" max="4501" width="18.7109375" style="3" customWidth="1"/>
    <col min="4502" max="4502" width="24.42578125" style="3" customWidth="1"/>
    <col min="4503" max="4504" width="24.7109375" style="3" customWidth="1"/>
    <col min="4505" max="4507" width="18.7109375" style="3" customWidth="1"/>
    <col min="4508" max="4508" width="24.140625" style="3" customWidth="1"/>
    <col min="4509" max="4509" width="24.42578125" style="3" customWidth="1"/>
    <col min="4510" max="4513" width="20.7109375" style="3"/>
    <col min="4514" max="4514" width="24.28515625" style="3" customWidth="1"/>
    <col min="4515" max="4515" width="25.42578125" style="3" customWidth="1"/>
    <col min="4516" max="4519" width="20.7109375" style="3"/>
    <col min="4520" max="4520" width="24.7109375" style="3" customWidth="1"/>
    <col min="4521" max="4521" width="23.28515625" style="3" customWidth="1"/>
    <col min="4522" max="4525" width="20.7109375" style="3"/>
    <col min="4526" max="4526" width="24" style="3" customWidth="1"/>
    <col min="4527" max="4527" width="23.5703125" style="3" customWidth="1"/>
    <col min="4528" max="4531" width="20.7109375" style="3"/>
    <col min="4532" max="4532" width="24.28515625" style="3" customWidth="1"/>
    <col min="4533" max="4533" width="24" style="3" customWidth="1"/>
    <col min="4534" max="4537" width="20.7109375" style="3"/>
    <col min="4538" max="4538" width="24" style="3" customWidth="1"/>
    <col min="4539" max="4539" width="23.5703125" style="3" customWidth="1"/>
    <col min="4540" max="4543" width="20.7109375" style="3"/>
    <col min="4544" max="4545" width="24.28515625" style="3" customWidth="1"/>
    <col min="4546" max="4549" width="20.7109375" style="3"/>
    <col min="4550" max="4550" width="24.28515625" style="3" customWidth="1"/>
    <col min="4551" max="4551" width="23.5703125" style="3" customWidth="1"/>
    <col min="4552" max="4555" width="20.7109375" style="3"/>
    <col min="4556" max="4556" width="24" style="3" customWidth="1"/>
    <col min="4557" max="4557" width="23.28515625" style="3" customWidth="1"/>
    <col min="4558" max="4561" width="20.7109375" style="3"/>
    <col min="4562" max="4562" width="24.42578125" style="3" customWidth="1"/>
    <col min="4563" max="4563" width="23.28515625" style="3" customWidth="1"/>
    <col min="4564" max="4567" width="20.7109375" style="3"/>
    <col min="4568" max="4568" width="24.28515625" style="3" customWidth="1"/>
    <col min="4569" max="4569" width="23.28515625" style="3" customWidth="1"/>
    <col min="4570" max="4573" width="20.7109375" style="3"/>
    <col min="4574" max="4574" width="24.28515625" style="3" customWidth="1"/>
    <col min="4575" max="4575" width="23.5703125" style="3" customWidth="1"/>
    <col min="4576" max="4579" width="20.7109375" style="3"/>
    <col min="4580" max="4580" width="24.28515625" style="3" customWidth="1"/>
    <col min="4581" max="4581" width="24.7109375" style="3" customWidth="1"/>
    <col min="4582" max="4585" width="20.7109375" style="3"/>
    <col min="4586" max="4586" width="24" style="3" customWidth="1"/>
    <col min="4587" max="4587" width="23.28515625" style="3" customWidth="1"/>
    <col min="4588" max="4591" width="20.7109375" style="3"/>
    <col min="4592" max="4592" width="24.7109375" style="3" customWidth="1"/>
    <col min="4593" max="4593" width="25.42578125" style="3" customWidth="1"/>
    <col min="4594" max="4597" width="20.7109375" style="3"/>
    <col min="4598" max="4598" width="24" style="3" customWidth="1"/>
    <col min="4599" max="4599" width="42.85546875" style="3" customWidth="1"/>
    <col min="4600" max="4603" width="20.7109375" style="3"/>
    <col min="4604" max="4604" width="24.28515625" style="3" customWidth="1"/>
    <col min="4605" max="4605" width="24" style="3" customWidth="1"/>
    <col min="4606" max="4609" width="20.7109375" style="3"/>
    <col min="4610" max="4610" width="24.28515625" style="3" customWidth="1"/>
    <col min="4611" max="4611" width="25.42578125" style="3" customWidth="1"/>
    <col min="4612" max="4615" width="20.7109375" style="3"/>
    <col min="4616" max="4616" width="24.28515625" style="3" customWidth="1"/>
    <col min="4617" max="4617" width="24.7109375" style="3" customWidth="1"/>
    <col min="4618" max="4621" width="20.7109375" style="3"/>
    <col min="4622" max="4622" width="24.7109375" style="3" customWidth="1"/>
    <col min="4623" max="4623" width="26.42578125" style="3" customWidth="1"/>
    <col min="4624" max="4627" width="20.7109375" style="3"/>
    <col min="4628" max="4628" width="25.140625" style="3" customWidth="1"/>
    <col min="4629" max="4629" width="25.42578125" style="3" customWidth="1"/>
    <col min="4630" max="4739" width="20.7109375" style="3"/>
    <col min="4740" max="4740" width="30.140625" style="3" bestFit="1" customWidth="1"/>
    <col min="4741" max="4741" width="42.7109375" style="3" bestFit="1" customWidth="1"/>
    <col min="4742" max="4742" width="15.42578125" style="3" customWidth="1"/>
    <col min="4743" max="4743" width="23" style="3" customWidth="1"/>
    <col min="4744" max="4744" width="19.42578125" style="3" customWidth="1"/>
    <col min="4745" max="4745" width="18.7109375" style="3" customWidth="1"/>
    <col min="4746" max="4746" width="24.140625" style="3" customWidth="1"/>
    <col min="4747" max="4747" width="24.28515625" style="3" customWidth="1"/>
    <col min="4748" max="4748" width="24.7109375" style="3" customWidth="1"/>
    <col min="4749" max="4751" width="18.7109375" style="3" customWidth="1"/>
    <col min="4752" max="4752" width="23.85546875" style="3" customWidth="1"/>
    <col min="4753" max="4754" width="24.7109375" style="3" customWidth="1"/>
    <col min="4755" max="4757" width="18.7109375" style="3" customWidth="1"/>
    <col min="4758" max="4758" width="24.42578125" style="3" customWidth="1"/>
    <col min="4759" max="4760" width="24.7109375" style="3" customWidth="1"/>
    <col min="4761" max="4763" width="18.7109375" style="3" customWidth="1"/>
    <col min="4764" max="4764" width="24.140625" style="3" customWidth="1"/>
    <col min="4765" max="4765" width="24.42578125" style="3" customWidth="1"/>
    <col min="4766" max="4769" width="20.7109375" style="3"/>
    <col min="4770" max="4770" width="24.28515625" style="3" customWidth="1"/>
    <col min="4771" max="4771" width="25.42578125" style="3" customWidth="1"/>
    <col min="4772" max="4775" width="20.7109375" style="3"/>
    <col min="4776" max="4776" width="24.7109375" style="3" customWidth="1"/>
    <col min="4777" max="4777" width="23.28515625" style="3" customWidth="1"/>
    <col min="4778" max="4781" width="20.7109375" style="3"/>
    <col min="4782" max="4782" width="24" style="3" customWidth="1"/>
    <col min="4783" max="4783" width="23.5703125" style="3" customWidth="1"/>
    <col min="4784" max="4787" width="20.7109375" style="3"/>
    <col min="4788" max="4788" width="24.28515625" style="3" customWidth="1"/>
    <col min="4789" max="4789" width="24" style="3" customWidth="1"/>
    <col min="4790" max="4793" width="20.7109375" style="3"/>
    <col min="4794" max="4794" width="24" style="3" customWidth="1"/>
    <col min="4795" max="4795" width="23.5703125" style="3" customWidth="1"/>
    <col min="4796" max="4799" width="20.7109375" style="3"/>
    <col min="4800" max="4801" width="24.28515625" style="3" customWidth="1"/>
    <col min="4802" max="4805" width="20.7109375" style="3"/>
    <col min="4806" max="4806" width="24.28515625" style="3" customWidth="1"/>
    <col min="4807" max="4807" width="23.5703125" style="3" customWidth="1"/>
    <col min="4808" max="4811" width="20.7109375" style="3"/>
    <col min="4812" max="4812" width="24" style="3" customWidth="1"/>
    <col min="4813" max="4813" width="23.28515625" style="3" customWidth="1"/>
    <col min="4814" max="4817" width="20.7109375" style="3"/>
    <col min="4818" max="4818" width="24.42578125" style="3" customWidth="1"/>
    <col min="4819" max="4819" width="23.28515625" style="3" customWidth="1"/>
    <col min="4820" max="4823" width="20.7109375" style="3"/>
    <col min="4824" max="4824" width="24.28515625" style="3" customWidth="1"/>
    <col min="4825" max="4825" width="23.28515625" style="3" customWidth="1"/>
    <col min="4826" max="4829" width="20.7109375" style="3"/>
    <col min="4830" max="4830" width="24.28515625" style="3" customWidth="1"/>
    <col min="4831" max="4831" width="23.5703125" style="3" customWidth="1"/>
    <col min="4832" max="4835" width="20.7109375" style="3"/>
    <col min="4836" max="4836" width="24.28515625" style="3" customWidth="1"/>
    <col min="4837" max="4837" width="24.7109375" style="3" customWidth="1"/>
    <col min="4838" max="4841" width="20.7109375" style="3"/>
    <col min="4842" max="4842" width="24" style="3" customWidth="1"/>
    <col min="4843" max="4843" width="23.28515625" style="3" customWidth="1"/>
    <col min="4844" max="4847" width="20.7109375" style="3"/>
    <col min="4848" max="4848" width="24.7109375" style="3" customWidth="1"/>
    <col min="4849" max="4849" width="25.42578125" style="3" customWidth="1"/>
    <col min="4850" max="4853" width="20.7109375" style="3"/>
    <col min="4854" max="4854" width="24" style="3" customWidth="1"/>
    <col min="4855" max="4855" width="42.85546875" style="3" customWidth="1"/>
    <col min="4856" max="4859" width="20.7109375" style="3"/>
    <col min="4860" max="4860" width="24.28515625" style="3" customWidth="1"/>
    <col min="4861" max="4861" width="24" style="3" customWidth="1"/>
    <col min="4862" max="4865" width="20.7109375" style="3"/>
    <col min="4866" max="4866" width="24.28515625" style="3" customWidth="1"/>
    <col min="4867" max="4867" width="25.42578125" style="3" customWidth="1"/>
    <col min="4868" max="4871" width="20.7109375" style="3"/>
    <col min="4872" max="4872" width="24.28515625" style="3" customWidth="1"/>
    <col min="4873" max="4873" width="24.7109375" style="3" customWidth="1"/>
    <col min="4874" max="4877" width="20.7109375" style="3"/>
    <col min="4878" max="4878" width="24.7109375" style="3" customWidth="1"/>
    <col min="4879" max="4879" width="26.42578125" style="3" customWidth="1"/>
    <col min="4880" max="4883" width="20.7109375" style="3"/>
    <col min="4884" max="4884" width="25.140625" style="3" customWidth="1"/>
    <col min="4885" max="4885" width="25.42578125" style="3" customWidth="1"/>
    <col min="4886" max="4995" width="20.7109375" style="3"/>
    <col min="4996" max="4996" width="30.140625" style="3" bestFit="1" customWidth="1"/>
    <col min="4997" max="4997" width="42.7109375" style="3" bestFit="1" customWidth="1"/>
    <col min="4998" max="4998" width="15.42578125" style="3" customWidth="1"/>
    <col min="4999" max="4999" width="23" style="3" customWidth="1"/>
    <col min="5000" max="5000" width="19.42578125" style="3" customWidth="1"/>
    <col min="5001" max="5001" width="18.7109375" style="3" customWidth="1"/>
    <col min="5002" max="5002" width="24.140625" style="3" customWidth="1"/>
    <col min="5003" max="5003" width="24.28515625" style="3" customWidth="1"/>
    <col min="5004" max="5004" width="24.7109375" style="3" customWidth="1"/>
    <col min="5005" max="5007" width="18.7109375" style="3" customWidth="1"/>
    <col min="5008" max="5008" width="23.85546875" style="3" customWidth="1"/>
    <col min="5009" max="5010" width="24.7109375" style="3" customWidth="1"/>
    <col min="5011" max="5013" width="18.7109375" style="3" customWidth="1"/>
    <col min="5014" max="5014" width="24.42578125" style="3" customWidth="1"/>
    <col min="5015" max="5016" width="24.7109375" style="3" customWidth="1"/>
    <col min="5017" max="5019" width="18.7109375" style="3" customWidth="1"/>
    <col min="5020" max="5020" width="24.140625" style="3" customWidth="1"/>
    <col min="5021" max="5021" width="24.42578125" style="3" customWidth="1"/>
    <col min="5022" max="5025" width="20.7109375" style="3"/>
    <col min="5026" max="5026" width="24.28515625" style="3" customWidth="1"/>
    <col min="5027" max="5027" width="25.42578125" style="3" customWidth="1"/>
    <col min="5028" max="5031" width="20.7109375" style="3"/>
    <col min="5032" max="5032" width="24.7109375" style="3" customWidth="1"/>
    <col min="5033" max="5033" width="23.28515625" style="3" customWidth="1"/>
    <col min="5034" max="5037" width="20.7109375" style="3"/>
    <col min="5038" max="5038" width="24" style="3" customWidth="1"/>
    <col min="5039" max="5039" width="23.5703125" style="3" customWidth="1"/>
    <col min="5040" max="5043" width="20.7109375" style="3"/>
    <col min="5044" max="5044" width="24.28515625" style="3" customWidth="1"/>
    <col min="5045" max="5045" width="24" style="3" customWidth="1"/>
    <col min="5046" max="5049" width="20.7109375" style="3"/>
    <col min="5050" max="5050" width="24" style="3" customWidth="1"/>
    <col min="5051" max="5051" width="23.5703125" style="3" customWidth="1"/>
    <col min="5052" max="5055" width="20.7109375" style="3"/>
    <col min="5056" max="5057" width="24.28515625" style="3" customWidth="1"/>
    <col min="5058" max="5061" width="20.7109375" style="3"/>
    <col min="5062" max="5062" width="24.28515625" style="3" customWidth="1"/>
    <col min="5063" max="5063" width="23.5703125" style="3" customWidth="1"/>
    <col min="5064" max="5067" width="20.7109375" style="3"/>
    <col min="5068" max="5068" width="24" style="3" customWidth="1"/>
    <col min="5069" max="5069" width="23.28515625" style="3" customWidth="1"/>
    <col min="5070" max="5073" width="20.7109375" style="3"/>
    <col min="5074" max="5074" width="24.42578125" style="3" customWidth="1"/>
    <col min="5075" max="5075" width="23.28515625" style="3" customWidth="1"/>
    <col min="5076" max="5079" width="20.7109375" style="3"/>
    <col min="5080" max="5080" width="24.28515625" style="3" customWidth="1"/>
    <col min="5081" max="5081" width="23.28515625" style="3" customWidth="1"/>
    <col min="5082" max="5085" width="20.7109375" style="3"/>
    <col min="5086" max="5086" width="24.28515625" style="3" customWidth="1"/>
    <col min="5087" max="5087" width="23.5703125" style="3" customWidth="1"/>
    <col min="5088" max="5091" width="20.7109375" style="3"/>
    <col min="5092" max="5092" width="24.28515625" style="3" customWidth="1"/>
    <col min="5093" max="5093" width="24.7109375" style="3" customWidth="1"/>
    <col min="5094" max="5097" width="20.7109375" style="3"/>
    <col min="5098" max="5098" width="24" style="3" customWidth="1"/>
    <col min="5099" max="5099" width="23.28515625" style="3" customWidth="1"/>
    <col min="5100" max="5103" width="20.7109375" style="3"/>
    <col min="5104" max="5104" width="24.7109375" style="3" customWidth="1"/>
    <col min="5105" max="5105" width="25.42578125" style="3" customWidth="1"/>
    <col min="5106" max="5109" width="20.7109375" style="3"/>
    <col min="5110" max="5110" width="24" style="3" customWidth="1"/>
    <col min="5111" max="5111" width="42.85546875" style="3" customWidth="1"/>
    <col min="5112" max="5115" width="20.7109375" style="3"/>
    <col min="5116" max="5116" width="24.28515625" style="3" customWidth="1"/>
    <col min="5117" max="5117" width="24" style="3" customWidth="1"/>
    <col min="5118" max="5121" width="20.7109375" style="3"/>
    <col min="5122" max="5122" width="24.28515625" style="3" customWidth="1"/>
    <col min="5123" max="5123" width="25.42578125" style="3" customWidth="1"/>
    <col min="5124" max="5127" width="20.7109375" style="3"/>
    <col min="5128" max="5128" width="24.28515625" style="3" customWidth="1"/>
    <col min="5129" max="5129" width="24.7109375" style="3" customWidth="1"/>
    <col min="5130" max="5133" width="20.7109375" style="3"/>
    <col min="5134" max="5134" width="24.7109375" style="3" customWidth="1"/>
    <col min="5135" max="5135" width="26.42578125" style="3" customWidth="1"/>
    <col min="5136" max="5139" width="20.7109375" style="3"/>
    <col min="5140" max="5140" width="25.140625" style="3" customWidth="1"/>
    <col min="5141" max="5141" width="25.42578125" style="3" customWidth="1"/>
    <col min="5142" max="5251" width="20.7109375" style="3"/>
    <col min="5252" max="5252" width="30.140625" style="3" bestFit="1" customWidth="1"/>
    <col min="5253" max="5253" width="42.7109375" style="3" bestFit="1" customWidth="1"/>
    <col min="5254" max="5254" width="15.42578125" style="3" customWidth="1"/>
    <col min="5255" max="5255" width="23" style="3" customWidth="1"/>
    <col min="5256" max="5256" width="19.42578125" style="3" customWidth="1"/>
    <col min="5257" max="5257" width="18.7109375" style="3" customWidth="1"/>
    <col min="5258" max="5258" width="24.140625" style="3" customWidth="1"/>
    <col min="5259" max="5259" width="24.28515625" style="3" customWidth="1"/>
    <col min="5260" max="5260" width="24.7109375" style="3" customWidth="1"/>
    <col min="5261" max="5263" width="18.7109375" style="3" customWidth="1"/>
    <col min="5264" max="5264" width="23.85546875" style="3" customWidth="1"/>
    <col min="5265" max="5266" width="24.7109375" style="3" customWidth="1"/>
    <col min="5267" max="5269" width="18.7109375" style="3" customWidth="1"/>
    <col min="5270" max="5270" width="24.42578125" style="3" customWidth="1"/>
    <col min="5271" max="5272" width="24.7109375" style="3" customWidth="1"/>
    <col min="5273" max="5275" width="18.7109375" style="3" customWidth="1"/>
    <col min="5276" max="5276" width="24.140625" style="3" customWidth="1"/>
    <col min="5277" max="5277" width="24.42578125" style="3" customWidth="1"/>
    <col min="5278" max="5281" width="20.7109375" style="3"/>
    <col min="5282" max="5282" width="24.28515625" style="3" customWidth="1"/>
    <col min="5283" max="5283" width="25.42578125" style="3" customWidth="1"/>
    <col min="5284" max="5287" width="20.7109375" style="3"/>
    <col min="5288" max="5288" width="24.7109375" style="3" customWidth="1"/>
    <col min="5289" max="5289" width="23.28515625" style="3" customWidth="1"/>
    <col min="5290" max="5293" width="20.7109375" style="3"/>
    <col min="5294" max="5294" width="24" style="3" customWidth="1"/>
    <col min="5295" max="5295" width="23.5703125" style="3" customWidth="1"/>
    <col min="5296" max="5299" width="20.7109375" style="3"/>
    <col min="5300" max="5300" width="24.28515625" style="3" customWidth="1"/>
    <col min="5301" max="5301" width="24" style="3" customWidth="1"/>
    <col min="5302" max="5305" width="20.7109375" style="3"/>
    <col min="5306" max="5306" width="24" style="3" customWidth="1"/>
    <col min="5307" max="5307" width="23.5703125" style="3" customWidth="1"/>
    <col min="5308" max="5311" width="20.7109375" style="3"/>
    <col min="5312" max="5313" width="24.28515625" style="3" customWidth="1"/>
    <col min="5314" max="5317" width="20.7109375" style="3"/>
    <col min="5318" max="5318" width="24.28515625" style="3" customWidth="1"/>
    <col min="5319" max="5319" width="23.5703125" style="3" customWidth="1"/>
    <col min="5320" max="5323" width="20.7109375" style="3"/>
    <col min="5324" max="5324" width="24" style="3" customWidth="1"/>
    <col min="5325" max="5325" width="23.28515625" style="3" customWidth="1"/>
    <col min="5326" max="5329" width="20.7109375" style="3"/>
    <col min="5330" max="5330" width="24.42578125" style="3" customWidth="1"/>
    <col min="5331" max="5331" width="23.28515625" style="3" customWidth="1"/>
    <col min="5332" max="5335" width="20.7109375" style="3"/>
    <col min="5336" max="5336" width="24.28515625" style="3" customWidth="1"/>
    <col min="5337" max="5337" width="23.28515625" style="3" customWidth="1"/>
    <col min="5338" max="5341" width="20.7109375" style="3"/>
    <col min="5342" max="5342" width="24.28515625" style="3" customWidth="1"/>
    <col min="5343" max="5343" width="23.5703125" style="3" customWidth="1"/>
    <col min="5344" max="5347" width="20.7109375" style="3"/>
    <col min="5348" max="5348" width="24.28515625" style="3" customWidth="1"/>
    <col min="5349" max="5349" width="24.7109375" style="3" customWidth="1"/>
    <col min="5350" max="5353" width="20.7109375" style="3"/>
    <col min="5354" max="5354" width="24" style="3" customWidth="1"/>
    <col min="5355" max="5355" width="23.28515625" style="3" customWidth="1"/>
    <col min="5356" max="5359" width="20.7109375" style="3"/>
    <col min="5360" max="5360" width="24.7109375" style="3" customWidth="1"/>
    <col min="5361" max="5361" width="25.42578125" style="3" customWidth="1"/>
    <col min="5362" max="5365" width="20.7109375" style="3"/>
    <col min="5366" max="5366" width="24" style="3" customWidth="1"/>
    <col min="5367" max="5367" width="42.85546875" style="3" customWidth="1"/>
    <col min="5368" max="5371" width="20.7109375" style="3"/>
    <col min="5372" max="5372" width="24.28515625" style="3" customWidth="1"/>
    <col min="5373" max="5373" width="24" style="3" customWidth="1"/>
    <col min="5374" max="5377" width="20.7109375" style="3"/>
    <col min="5378" max="5378" width="24.28515625" style="3" customWidth="1"/>
    <col min="5379" max="5379" width="25.42578125" style="3" customWidth="1"/>
    <col min="5380" max="5383" width="20.7109375" style="3"/>
    <col min="5384" max="5384" width="24.28515625" style="3" customWidth="1"/>
    <col min="5385" max="5385" width="24.7109375" style="3" customWidth="1"/>
    <col min="5386" max="5389" width="20.7109375" style="3"/>
    <col min="5390" max="5390" width="24.7109375" style="3" customWidth="1"/>
    <col min="5391" max="5391" width="26.42578125" style="3" customWidth="1"/>
    <col min="5392" max="5395" width="20.7109375" style="3"/>
    <col min="5396" max="5396" width="25.140625" style="3" customWidth="1"/>
    <col min="5397" max="5397" width="25.42578125" style="3" customWidth="1"/>
    <col min="5398" max="5507" width="20.7109375" style="3"/>
    <col min="5508" max="5508" width="30.140625" style="3" bestFit="1" customWidth="1"/>
    <col min="5509" max="5509" width="42.7109375" style="3" bestFit="1" customWidth="1"/>
    <col min="5510" max="5510" width="15.42578125" style="3" customWidth="1"/>
    <col min="5511" max="5511" width="23" style="3" customWidth="1"/>
    <col min="5512" max="5512" width="19.42578125" style="3" customWidth="1"/>
    <col min="5513" max="5513" width="18.7109375" style="3" customWidth="1"/>
    <col min="5514" max="5514" width="24.140625" style="3" customWidth="1"/>
    <col min="5515" max="5515" width="24.28515625" style="3" customWidth="1"/>
    <col min="5516" max="5516" width="24.7109375" style="3" customWidth="1"/>
    <col min="5517" max="5519" width="18.7109375" style="3" customWidth="1"/>
    <col min="5520" max="5520" width="23.85546875" style="3" customWidth="1"/>
    <col min="5521" max="5522" width="24.7109375" style="3" customWidth="1"/>
    <col min="5523" max="5525" width="18.7109375" style="3" customWidth="1"/>
    <col min="5526" max="5526" width="24.42578125" style="3" customWidth="1"/>
    <col min="5527" max="5528" width="24.7109375" style="3" customWidth="1"/>
    <col min="5529" max="5531" width="18.7109375" style="3" customWidth="1"/>
    <col min="5532" max="5532" width="24.140625" style="3" customWidth="1"/>
    <col min="5533" max="5533" width="24.42578125" style="3" customWidth="1"/>
    <col min="5534" max="5537" width="20.7109375" style="3"/>
    <col min="5538" max="5538" width="24.28515625" style="3" customWidth="1"/>
    <col min="5539" max="5539" width="25.42578125" style="3" customWidth="1"/>
    <col min="5540" max="5543" width="20.7109375" style="3"/>
    <col min="5544" max="5544" width="24.7109375" style="3" customWidth="1"/>
    <col min="5545" max="5545" width="23.28515625" style="3" customWidth="1"/>
    <col min="5546" max="5549" width="20.7109375" style="3"/>
    <col min="5550" max="5550" width="24" style="3" customWidth="1"/>
    <col min="5551" max="5551" width="23.5703125" style="3" customWidth="1"/>
    <col min="5552" max="5555" width="20.7109375" style="3"/>
    <col min="5556" max="5556" width="24.28515625" style="3" customWidth="1"/>
    <col min="5557" max="5557" width="24" style="3" customWidth="1"/>
    <col min="5558" max="5561" width="20.7109375" style="3"/>
    <col min="5562" max="5562" width="24" style="3" customWidth="1"/>
    <col min="5563" max="5563" width="23.5703125" style="3" customWidth="1"/>
    <col min="5564" max="5567" width="20.7109375" style="3"/>
    <col min="5568" max="5569" width="24.28515625" style="3" customWidth="1"/>
    <col min="5570" max="5573" width="20.7109375" style="3"/>
    <col min="5574" max="5574" width="24.28515625" style="3" customWidth="1"/>
    <col min="5575" max="5575" width="23.5703125" style="3" customWidth="1"/>
    <col min="5576" max="5579" width="20.7109375" style="3"/>
    <col min="5580" max="5580" width="24" style="3" customWidth="1"/>
    <col min="5581" max="5581" width="23.28515625" style="3" customWidth="1"/>
    <col min="5582" max="5585" width="20.7109375" style="3"/>
    <col min="5586" max="5586" width="24.42578125" style="3" customWidth="1"/>
    <col min="5587" max="5587" width="23.28515625" style="3" customWidth="1"/>
    <col min="5588" max="5591" width="20.7109375" style="3"/>
    <col min="5592" max="5592" width="24.28515625" style="3" customWidth="1"/>
    <col min="5593" max="5593" width="23.28515625" style="3" customWidth="1"/>
    <col min="5594" max="5597" width="20.7109375" style="3"/>
    <col min="5598" max="5598" width="24.28515625" style="3" customWidth="1"/>
    <col min="5599" max="5599" width="23.5703125" style="3" customWidth="1"/>
    <col min="5600" max="5603" width="20.7109375" style="3"/>
    <col min="5604" max="5604" width="24.28515625" style="3" customWidth="1"/>
    <col min="5605" max="5605" width="24.7109375" style="3" customWidth="1"/>
    <col min="5606" max="5609" width="20.7109375" style="3"/>
    <col min="5610" max="5610" width="24" style="3" customWidth="1"/>
    <col min="5611" max="5611" width="23.28515625" style="3" customWidth="1"/>
    <col min="5612" max="5615" width="20.7109375" style="3"/>
    <col min="5616" max="5616" width="24.7109375" style="3" customWidth="1"/>
    <col min="5617" max="5617" width="25.42578125" style="3" customWidth="1"/>
    <col min="5618" max="5621" width="20.7109375" style="3"/>
    <col min="5622" max="5622" width="24" style="3" customWidth="1"/>
    <col min="5623" max="5623" width="42.85546875" style="3" customWidth="1"/>
    <col min="5624" max="5627" width="20.7109375" style="3"/>
    <col min="5628" max="5628" width="24.28515625" style="3" customWidth="1"/>
    <col min="5629" max="5629" width="24" style="3" customWidth="1"/>
    <col min="5630" max="5633" width="20.7109375" style="3"/>
    <col min="5634" max="5634" width="24.28515625" style="3" customWidth="1"/>
    <col min="5635" max="5635" width="25.42578125" style="3" customWidth="1"/>
    <col min="5636" max="5639" width="20.7109375" style="3"/>
    <col min="5640" max="5640" width="24.28515625" style="3" customWidth="1"/>
    <col min="5641" max="5641" width="24.7109375" style="3" customWidth="1"/>
    <col min="5642" max="5645" width="20.7109375" style="3"/>
    <col min="5646" max="5646" width="24.7109375" style="3" customWidth="1"/>
    <col min="5647" max="5647" width="26.42578125" style="3" customWidth="1"/>
    <col min="5648" max="5651" width="20.7109375" style="3"/>
    <col min="5652" max="5652" width="25.140625" style="3" customWidth="1"/>
    <col min="5653" max="5653" width="25.42578125" style="3" customWidth="1"/>
    <col min="5654" max="5763" width="20.7109375" style="3"/>
    <col min="5764" max="5764" width="30.140625" style="3" bestFit="1" customWidth="1"/>
    <col min="5765" max="5765" width="42.7109375" style="3" bestFit="1" customWidth="1"/>
    <col min="5766" max="5766" width="15.42578125" style="3" customWidth="1"/>
    <col min="5767" max="5767" width="23" style="3" customWidth="1"/>
    <col min="5768" max="5768" width="19.42578125" style="3" customWidth="1"/>
    <col min="5769" max="5769" width="18.7109375" style="3" customWidth="1"/>
    <col min="5770" max="5770" width="24.140625" style="3" customWidth="1"/>
    <col min="5771" max="5771" width="24.28515625" style="3" customWidth="1"/>
    <col min="5772" max="5772" width="24.7109375" style="3" customWidth="1"/>
    <col min="5773" max="5775" width="18.7109375" style="3" customWidth="1"/>
    <col min="5776" max="5776" width="23.85546875" style="3" customWidth="1"/>
    <col min="5777" max="5778" width="24.7109375" style="3" customWidth="1"/>
    <col min="5779" max="5781" width="18.7109375" style="3" customWidth="1"/>
    <col min="5782" max="5782" width="24.42578125" style="3" customWidth="1"/>
    <col min="5783" max="5784" width="24.7109375" style="3" customWidth="1"/>
    <col min="5785" max="5787" width="18.7109375" style="3" customWidth="1"/>
    <col min="5788" max="5788" width="24.140625" style="3" customWidth="1"/>
    <col min="5789" max="5789" width="24.42578125" style="3" customWidth="1"/>
    <col min="5790" max="5793" width="20.7109375" style="3"/>
    <col min="5794" max="5794" width="24.28515625" style="3" customWidth="1"/>
    <col min="5795" max="5795" width="25.42578125" style="3" customWidth="1"/>
    <col min="5796" max="5799" width="20.7109375" style="3"/>
    <col min="5800" max="5800" width="24.7109375" style="3" customWidth="1"/>
    <col min="5801" max="5801" width="23.28515625" style="3" customWidth="1"/>
    <col min="5802" max="5805" width="20.7109375" style="3"/>
    <col min="5806" max="5806" width="24" style="3" customWidth="1"/>
    <col min="5807" max="5807" width="23.5703125" style="3" customWidth="1"/>
    <col min="5808" max="5811" width="20.7109375" style="3"/>
    <col min="5812" max="5812" width="24.28515625" style="3" customWidth="1"/>
    <col min="5813" max="5813" width="24" style="3" customWidth="1"/>
    <col min="5814" max="5817" width="20.7109375" style="3"/>
    <col min="5818" max="5818" width="24" style="3" customWidth="1"/>
    <col min="5819" max="5819" width="23.5703125" style="3" customWidth="1"/>
    <col min="5820" max="5823" width="20.7109375" style="3"/>
    <col min="5824" max="5825" width="24.28515625" style="3" customWidth="1"/>
    <col min="5826" max="5829" width="20.7109375" style="3"/>
    <col min="5830" max="5830" width="24.28515625" style="3" customWidth="1"/>
    <col min="5831" max="5831" width="23.5703125" style="3" customWidth="1"/>
    <col min="5832" max="5835" width="20.7109375" style="3"/>
    <col min="5836" max="5836" width="24" style="3" customWidth="1"/>
    <col min="5837" max="5837" width="23.28515625" style="3" customWidth="1"/>
    <col min="5838" max="5841" width="20.7109375" style="3"/>
    <col min="5842" max="5842" width="24.42578125" style="3" customWidth="1"/>
    <col min="5843" max="5843" width="23.28515625" style="3" customWidth="1"/>
    <col min="5844" max="5847" width="20.7109375" style="3"/>
    <col min="5848" max="5848" width="24.28515625" style="3" customWidth="1"/>
    <col min="5849" max="5849" width="23.28515625" style="3" customWidth="1"/>
    <col min="5850" max="5853" width="20.7109375" style="3"/>
    <col min="5854" max="5854" width="24.28515625" style="3" customWidth="1"/>
    <col min="5855" max="5855" width="23.5703125" style="3" customWidth="1"/>
    <col min="5856" max="5859" width="20.7109375" style="3"/>
    <col min="5860" max="5860" width="24.28515625" style="3" customWidth="1"/>
    <col min="5861" max="5861" width="24.7109375" style="3" customWidth="1"/>
    <col min="5862" max="5865" width="20.7109375" style="3"/>
    <col min="5866" max="5866" width="24" style="3" customWidth="1"/>
    <col min="5867" max="5867" width="23.28515625" style="3" customWidth="1"/>
    <col min="5868" max="5871" width="20.7109375" style="3"/>
    <col min="5872" max="5872" width="24.7109375" style="3" customWidth="1"/>
    <col min="5873" max="5873" width="25.42578125" style="3" customWidth="1"/>
    <col min="5874" max="5877" width="20.7109375" style="3"/>
    <col min="5878" max="5878" width="24" style="3" customWidth="1"/>
    <col min="5879" max="5879" width="42.85546875" style="3" customWidth="1"/>
    <col min="5880" max="5883" width="20.7109375" style="3"/>
    <col min="5884" max="5884" width="24.28515625" style="3" customWidth="1"/>
    <col min="5885" max="5885" width="24" style="3" customWidth="1"/>
    <col min="5886" max="5889" width="20.7109375" style="3"/>
    <col min="5890" max="5890" width="24.28515625" style="3" customWidth="1"/>
    <col min="5891" max="5891" width="25.42578125" style="3" customWidth="1"/>
    <col min="5892" max="5895" width="20.7109375" style="3"/>
    <col min="5896" max="5896" width="24.28515625" style="3" customWidth="1"/>
    <col min="5897" max="5897" width="24.7109375" style="3" customWidth="1"/>
    <col min="5898" max="5901" width="20.7109375" style="3"/>
    <col min="5902" max="5902" width="24.7109375" style="3" customWidth="1"/>
    <col min="5903" max="5903" width="26.42578125" style="3" customWidth="1"/>
    <col min="5904" max="5907" width="20.7109375" style="3"/>
    <col min="5908" max="5908" width="25.140625" style="3" customWidth="1"/>
    <col min="5909" max="5909" width="25.42578125" style="3" customWidth="1"/>
    <col min="5910" max="6019" width="20.7109375" style="3"/>
    <col min="6020" max="6020" width="30.140625" style="3" bestFit="1" customWidth="1"/>
    <col min="6021" max="6021" width="42.7109375" style="3" bestFit="1" customWidth="1"/>
    <col min="6022" max="6022" width="15.42578125" style="3" customWidth="1"/>
    <col min="6023" max="6023" width="23" style="3" customWidth="1"/>
    <col min="6024" max="6024" width="19.42578125" style="3" customWidth="1"/>
    <col min="6025" max="6025" width="18.7109375" style="3" customWidth="1"/>
    <col min="6026" max="6026" width="24.140625" style="3" customWidth="1"/>
    <col min="6027" max="6027" width="24.28515625" style="3" customWidth="1"/>
    <col min="6028" max="6028" width="24.7109375" style="3" customWidth="1"/>
    <col min="6029" max="6031" width="18.7109375" style="3" customWidth="1"/>
    <col min="6032" max="6032" width="23.85546875" style="3" customWidth="1"/>
    <col min="6033" max="6034" width="24.7109375" style="3" customWidth="1"/>
    <col min="6035" max="6037" width="18.7109375" style="3" customWidth="1"/>
    <col min="6038" max="6038" width="24.42578125" style="3" customWidth="1"/>
    <col min="6039" max="6040" width="24.7109375" style="3" customWidth="1"/>
    <col min="6041" max="6043" width="18.7109375" style="3" customWidth="1"/>
    <col min="6044" max="6044" width="24.140625" style="3" customWidth="1"/>
    <col min="6045" max="6045" width="24.42578125" style="3" customWidth="1"/>
    <col min="6046" max="6049" width="20.7109375" style="3"/>
    <col min="6050" max="6050" width="24.28515625" style="3" customWidth="1"/>
    <col min="6051" max="6051" width="25.42578125" style="3" customWidth="1"/>
    <col min="6052" max="6055" width="20.7109375" style="3"/>
    <col min="6056" max="6056" width="24.7109375" style="3" customWidth="1"/>
    <col min="6057" max="6057" width="23.28515625" style="3" customWidth="1"/>
    <col min="6058" max="6061" width="20.7109375" style="3"/>
    <col min="6062" max="6062" width="24" style="3" customWidth="1"/>
    <col min="6063" max="6063" width="23.5703125" style="3" customWidth="1"/>
    <col min="6064" max="6067" width="20.7109375" style="3"/>
    <col min="6068" max="6068" width="24.28515625" style="3" customWidth="1"/>
    <col min="6069" max="6069" width="24" style="3" customWidth="1"/>
    <col min="6070" max="6073" width="20.7109375" style="3"/>
    <col min="6074" max="6074" width="24" style="3" customWidth="1"/>
    <col min="6075" max="6075" width="23.5703125" style="3" customWidth="1"/>
    <col min="6076" max="6079" width="20.7109375" style="3"/>
    <col min="6080" max="6081" width="24.28515625" style="3" customWidth="1"/>
    <col min="6082" max="6085" width="20.7109375" style="3"/>
    <col min="6086" max="6086" width="24.28515625" style="3" customWidth="1"/>
    <col min="6087" max="6087" width="23.5703125" style="3" customWidth="1"/>
    <col min="6088" max="6091" width="20.7109375" style="3"/>
    <col min="6092" max="6092" width="24" style="3" customWidth="1"/>
    <col min="6093" max="6093" width="23.28515625" style="3" customWidth="1"/>
    <col min="6094" max="6097" width="20.7109375" style="3"/>
    <col min="6098" max="6098" width="24.42578125" style="3" customWidth="1"/>
    <col min="6099" max="6099" width="23.28515625" style="3" customWidth="1"/>
    <col min="6100" max="6103" width="20.7109375" style="3"/>
    <col min="6104" max="6104" width="24.28515625" style="3" customWidth="1"/>
    <col min="6105" max="6105" width="23.28515625" style="3" customWidth="1"/>
    <col min="6106" max="6109" width="20.7109375" style="3"/>
    <col min="6110" max="6110" width="24.28515625" style="3" customWidth="1"/>
    <col min="6111" max="6111" width="23.5703125" style="3" customWidth="1"/>
    <col min="6112" max="6115" width="20.7109375" style="3"/>
    <col min="6116" max="6116" width="24.28515625" style="3" customWidth="1"/>
    <col min="6117" max="6117" width="24.7109375" style="3" customWidth="1"/>
    <col min="6118" max="6121" width="20.7109375" style="3"/>
    <col min="6122" max="6122" width="24" style="3" customWidth="1"/>
    <col min="6123" max="6123" width="23.28515625" style="3" customWidth="1"/>
    <col min="6124" max="6127" width="20.7109375" style="3"/>
    <col min="6128" max="6128" width="24.7109375" style="3" customWidth="1"/>
    <col min="6129" max="6129" width="25.42578125" style="3" customWidth="1"/>
    <col min="6130" max="6133" width="20.7109375" style="3"/>
    <col min="6134" max="6134" width="24" style="3" customWidth="1"/>
    <col min="6135" max="6135" width="42.85546875" style="3" customWidth="1"/>
    <col min="6136" max="6139" width="20.7109375" style="3"/>
    <col min="6140" max="6140" width="24.28515625" style="3" customWidth="1"/>
    <col min="6141" max="6141" width="24" style="3" customWidth="1"/>
    <col min="6142" max="6145" width="20.7109375" style="3"/>
    <col min="6146" max="6146" width="24.28515625" style="3" customWidth="1"/>
    <col min="6147" max="6147" width="25.42578125" style="3" customWidth="1"/>
    <col min="6148" max="6151" width="20.7109375" style="3"/>
    <col min="6152" max="6152" width="24.28515625" style="3" customWidth="1"/>
    <col min="6153" max="6153" width="24.7109375" style="3" customWidth="1"/>
    <col min="6154" max="6157" width="20.7109375" style="3"/>
    <col min="6158" max="6158" width="24.7109375" style="3" customWidth="1"/>
    <col min="6159" max="6159" width="26.42578125" style="3" customWidth="1"/>
    <col min="6160" max="6163" width="20.7109375" style="3"/>
    <col min="6164" max="6164" width="25.140625" style="3" customWidth="1"/>
    <col min="6165" max="6165" width="25.42578125" style="3" customWidth="1"/>
    <col min="6166" max="6275" width="20.7109375" style="3"/>
    <col min="6276" max="6276" width="30.140625" style="3" bestFit="1" customWidth="1"/>
    <col min="6277" max="6277" width="42.7109375" style="3" bestFit="1" customWidth="1"/>
    <col min="6278" max="6278" width="15.42578125" style="3" customWidth="1"/>
    <col min="6279" max="6279" width="23" style="3" customWidth="1"/>
    <col min="6280" max="6280" width="19.42578125" style="3" customWidth="1"/>
    <col min="6281" max="6281" width="18.7109375" style="3" customWidth="1"/>
    <col min="6282" max="6282" width="24.140625" style="3" customWidth="1"/>
    <col min="6283" max="6283" width="24.28515625" style="3" customWidth="1"/>
    <col min="6284" max="6284" width="24.7109375" style="3" customWidth="1"/>
    <col min="6285" max="6287" width="18.7109375" style="3" customWidth="1"/>
    <col min="6288" max="6288" width="23.85546875" style="3" customWidth="1"/>
    <col min="6289" max="6290" width="24.7109375" style="3" customWidth="1"/>
    <col min="6291" max="6293" width="18.7109375" style="3" customWidth="1"/>
    <col min="6294" max="6294" width="24.42578125" style="3" customWidth="1"/>
    <col min="6295" max="6296" width="24.7109375" style="3" customWidth="1"/>
    <col min="6297" max="6299" width="18.7109375" style="3" customWidth="1"/>
    <col min="6300" max="6300" width="24.140625" style="3" customWidth="1"/>
    <col min="6301" max="6301" width="24.42578125" style="3" customWidth="1"/>
    <col min="6302" max="6305" width="20.7109375" style="3"/>
    <col min="6306" max="6306" width="24.28515625" style="3" customWidth="1"/>
    <col min="6307" max="6307" width="25.42578125" style="3" customWidth="1"/>
    <col min="6308" max="6311" width="20.7109375" style="3"/>
    <col min="6312" max="6312" width="24.7109375" style="3" customWidth="1"/>
    <col min="6313" max="6313" width="23.28515625" style="3" customWidth="1"/>
    <col min="6314" max="6317" width="20.7109375" style="3"/>
    <col min="6318" max="6318" width="24" style="3" customWidth="1"/>
    <col min="6319" max="6319" width="23.5703125" style="3" customWidth="1"/>
    <col min="6320" max="6323" width="20.7109375" style="3"/>
    <col min="6324" max="6324" width="24.28515625" style="3" customWidth="1"/>
    <col min="6325" max="6325" width="24" style="3" customWidth="1"/>
    <col min="6326" max="6329" width="20.7109375" style="3"/>
    <col min="6330" max="6330" width="24" style="3" customWidth="1"/>
    <col min="6331" max="6331" width="23.5703125" style="3" customWidth="1"/>
    <col min="6332" max="6335" width="20.7109375" style="3"/>
    <col min="6336" max="6337" width="24.28515625" style="3" customWidth="1"/>
    <col min="6338" max="6341" width="20.7109375" style="3"/>
    <col min="6342" max="6342" width="24.28515625" style="3" customWidth="1"/>
    <col min="6343" max="6343" width="23.5703125" style="3" customWidth="1"/>
    <col min="6344" max="6347" width="20.7109375" style="3"/>
    <col min="6348" max="6348" width="24" style="3" customWidth="1"/>
    <col min="6349" max="6349" width="23.28515625" style="3" customWidth="1"/>
    <col min="6350" max="6353" width="20.7109375" style="3"/>
    <col min="6354" max="6354" width="24.42578125" style="3" customWidth="1"/>
    <col min="6355" max="6355" width="23.28515625" style="3" customWidth="1"/>
    <col min="6356" max="6359" width="20.7109375" style="3"/>
    <col min="6360" max="6360" width="24.28515625" style="3" customWidth="1"/>
    <col min="6361" max="6361" width="23.28515625" style="3" customWidth="1"/>
    <col min="6362" max="6365" width="20.7109375" style="3"/>
    <col min="6366" max="6366" width="24.28515625" style="3" customWidth="1"/>
    <col min="6367" max="6367" width="23.5703125" style="3" customWidth="1"/>
    <col min="6368" max="6371" width="20.7109375" style="3"/>
    <col min="6372" max="6372" width="24.28515625" style="3" customWidth="1"/>
    <col min="6373" max="6373" width="24.7109375" style="3" customWidth="1"/>
    <col min="6374" max="6377" width="20.7109375" style="3"/>
    <col min="6378" max="6378" width="24" style="3" customWidth="1"/>
    <col min="6379" max="6379" width="23.28515625" style="3" customWidth="1"/>
    <col min="6380" max="6383" width="20.7109375" style="3"/>
    <col min="6384" max="6384" width="24.7109375" style="3" customWidth="1"/>
    <col min="6385" max="6385" width="25.42578125" style="3" customWidth="1"/>
    <col min="6386" max="6389" width="20.7109375" style="3"/>
    <col min="6390" max="6390" width="24" style="3" customWidth="1"/>
    <col min="6391" max="6391" width="42.85546875" style="3" customWidth="1"/>
    <col min="6392" max="6395" width="20.7109375" style="3"/>
    <col min="6396" max="6396" width="24.28515625" style="3" customWidth="1"/>
    <col min="6397" max="6397" width="24" style="3" customWidth="1"/>
    <col min="6398" max="6401" width="20.7109375" style="3"/>
    <col min="6402" max="6402" width="24.28515625" style="3" customWidth="1"/>
    <col min="6403" max="6403" width="25.42578125" style="3" customWidth="1"/>
    <col min="6404" max="6407" width="20.7109375" style="3"/>
    <col min="6408" max="6408" width="24.28515625" style="3" customWidth="1"/>
    <col min="6409" max="6409" width="24.7109375" style="3" customWidth="1"/>
    <col min="6410" max="6413" width="20.7109375" style="3"/>
    <col min="6414" max="6414" width="24.7109375" style="3" customWidth="1"/>
    <col min="6415" max="6415" width="26.42578125" style="3" customWidth="1"/>
    <col min="6416" max="6419" width="20.7109375" style="3"/>
    <col min="6420" max="6420" width="25.140625" style="3" customWidth="1"/>
    <col min="6421" max="6421" width="25.42578125" style="3" customWidth="1"/>
    <col min="6422" max="6531" width="20.7109375" style="3"/>
    <col min="6532" max="6532" width="30.140625" style="3" bestFit="1" customWidth="1"/>
    <col min="6533" max="6533" width="42.7109375" style="3" bestFit="1" customWidth="1"/>
    <col min="6534" max="6534" width="15.42578125" style="3" customWidth="1"/>
    <col min="6535" max="6535" width="23" style="3" customWidth="1"/>
    <col min="6536" max="6536" width="19.42578125" style="3" customWidth="1"/>
    <col min="6537" max="6537" width="18.7109375" style="3" customWidth="1"/>
    <col min="6538" max="6538" width="24.140625" style="3" customWidth="1"/>
    <col min="6539" max="6539" width="24.28515625" style="3" customWidth="1"/>
    <col min="6540" max="6540" width="24.7109375" style="3" customWidth="1"/>
    <col min="6541" max="6543" width="18.7109375" style="3" customWidth="1"/>
    <col min="6544" max="6544" width="23.85546875" style="3" customWidth="1"/>
    <col min="6545" max="6546" width="24.7109375" style="3" customWidth="1"/>
    <col min="6547" max="6549" width="18.7109375" style="3" customWidth="1"/>
    <col min="6550" max="6550" width="24.42578125" style="3" customWidth="1"/>
    <col min="6551" max="6552" width="24.7109375" style="3" customWidth="1"/>
    <col min="6553" max="6555" width="18.7109375" style="3" customWidth="1"/>
    <col min="6556" max="6556" width="24.140625" style="3" customWidth="1"/>
    <col min="6557" max="6557" width="24.42578125" style="3" customWidth="1"/>
    <col min="6558" max="6561" width="20.7109375" style="3"/>
    <col min="6562" max="6562" width="24.28515625" style="3" customWidth="1"/>
    <col min="6563" max="6563" width="25.42578125" style="3" customWidth="1"/>
    <col min="6564" max="6567" width="20.7109375" style="3"/>
    <col min="6568" max="6568" width="24.7109375" style="3" customWidth="1"/>
    <col min="6569" max="6569" width="23.28515625" style="3" customWidth="1"/>
    <col min="6570" max="6573" width="20.7109375" style="3"/>
    <col min="6574" max="6574" width="24" style="3" customWidth="1"/>
    <col min="6575" max="6575" width="23.5703125" style="3" customWidth="1"/>
    <col min="6576" max="6579" width="20.7109375" style="3"/>
    <col min="6580" max="6580" width="24.28515625" style="3" customWidth="1"/>
    <col min="6581" max="6581" width="24" style="3" customWidth="1"/>
    <col min="6582" max="6585" width="20.7109375" style="3"/>
    <col min="6586" max="6586" width="24" style="3" customWidth="1"/>
    <col min="6587" max="6587" width="23.5703125" style="3" customWidth="1"/>
    <col min="6588" max="6591" width="20.7109375" style="3"/>
    <col min="6592" max="6593" width="24.28515625" style="3" customWidth="1"/>
    <col min="6594" max="6597" width="20.7109375" style="3"/>
    <col min="6598" max="6598" width="24.28515625" style="3" customWidth="1"/>
    <col min="6599" max="6599" width="23.5703125" style="3" customWidth="1"/>
    <col min="6600" max="6603" width="20.7109375" style="3"/>
    <col min="6604" max="6604" width="24" style="3" customWidth="1"/>
    <col min="6605" max="6605" width="23.28515625" style="3" customWidth="1"/>
    <col min="6606" max="6609" width="20.7109375" style="3"/>
    <col min="6610" max="6610" width="24.42578125" style="3" customWidth="1"/>
    <col min="6611" max="6611" width="23.28515625" style="3" customWidth="1"/>
    <col min="6612" max="6615" width="20.7109375" style="3"/>
    <col min="6616" max="6616" width="24.28515625" style="3" customWidth="1"/>
    <col min="6617" max="6617" width="23.28515625" style="3" customWidth="1"/>
    <col min="6618" max="6621" width="20.7109375" style="3"/>
    <col min="6622" max="6622" width="24.28515625" style="3" customWidth="1"/>
    <col min="6623" max="6623" width="23.5703125" style="3" customWidth="1"/>
    <col min="6624" max="6627" width="20.7109375" style="3"/>
    <col min="6628" max="6628" width="24.28515625" style="3" customWidth="1"/>
    <col min="6629" max="6629" width="24.7109375" style="3" customWidth="1"/>
    <col min="6630" max="6633" width="20.7109375" style="3"/>
    <col min="6634" max="6634" width="24" style="3" customWidth="1"/>
    <col min="6635" max="6635" width="23.28515625" style="3" customWidth="1"/>
    <col min="6636" max="6639" width="20.7109375" style="3"/>
    <col min="6640" max="6640" width="24.7109375" style="3" customWidth="1"/>
    <col min="6641" max="6641" width="25.42578125" style="3" customWidth="1"/>
    <col min="6642" max="6645" width="20.7109375" style="3"/>
    <col min="6646" max="6646" width="24" style="3" customWidth="1"/>
    <col min="6647" max="6647" width="42.85546875" style="3" customWidth="1"/>
    <col min="6648" max="6651" width="20.7109375" style="3"/>
    <col min="6652" max="6652" width="24.28515625" style="3" customWidth="1"/>
    <col min="6653" max="6653" width="24" style="3" customWidth="1"/>
    <col min="6654" max="6657" width="20.7109375" style="3"/>
    <col min="6658" max="6658" width="24.28515625" style="3" customWidth="1"/>
    <col min="6659" max="6659" width="25.42578125" style="3" customWidth="1"/>
    <col min="6660" max="6663" width="20.7109375" style="3"/>
    <col min="6664" max="6664" width="24.28515625" style="3" customWidth="1"/>
    <col min="6665" max="6665" width="24.7109375" style="3" customWidth="1"/>
    <col min="6666" max="6669" width="20.7109375" style="3"/>
    <col min="6670" max="6670" width="24.7109375" style="3" customWidth="1"/>
    <col min="6671" max="6671" width="26.42578125" style="3" customWidth="1"/>
    <col min="6672" max="6675" width="20.7109375" style="3"/>
    <col min="6676" max="6676" width="25.140625" style="3" customWidth="1"/>
    <col min="6677" max="6677" width="25.42578125" style="3" customWidth="1"/>
    <col min="6678" max="6787" width="20.7109375" style="3"/>
    <col min="6788" max="6788" width="30.140625" style="3" bestFit="1" customWidth="1"/>
    <col min="6789" max="6789" width="42.7109375" style="3" bestFit="1" customWidth="1"/>
    <col min="6790" max="6790" width="15.42578125" style="3" customWidth="1"/>
    <col min="6791" max="6791" width="23" style="3" customWidth="1"/>
    <col min="6792" max="6792" width="19.42578125" style="3" customWidth="1"/>
    <col min="6793" max="6793" width="18.7109375" style="3" customWidth="1"/>
    <col min="6794" max="6794" width="24.140625" style="3" customWidth="1"/>
    <col min="6795" max="6795" width="24.28515625" style="3" customWidth="1"/>
    <col min="6796" max="6796" width="24.7109375" style="3" customWidth="1"/>
    <col min="6797" max="6799" width="18.7109375" style="3" customWidth="1"/>
    <col min="6800" max="6800" width="23.85546875" style="3" customWidth="1"/>
    <col min="6801" max="6802" width="24.7109375" style="3" customWidth="1"/>
    <col min="6803" max="6805" width="18.7109375" style="3" customWidth="1"/>
    <col min="6806" max="6806" width="24.42578125" style="3" customWidth="1"/>
    <col min="6807" max="6808" width="24.7109375" style="3" customWidth="1"/>
    <col min="6809" max="6811" width="18.7109375" style="3" customWidth="1"/>
    <col min="6812" max="6812" width="24.140625" style="3" customWidth="1"/>
    <col min="6813" max="6813" width="24.42578125" style="3" customWidth="1"/>
    <col min="6814" max="6817" width="20.7109375" style="3"/>
    <col min="6818" max="6818" width="24.28515625" style="3" customWidth="1"/>
    <col min="6819" max="6819" width="25.42578125" style="3" customWidth="1"/>
    <col min="6820" max="6823" width="20.7109375" style="3"/>
    <col min="6824" max="6824" width="24.7109375" style="3" customWidth="1"/>
    <col min="6825" max="6825" width="23.28515625" style="3" customWidth="1"/>
    <col min="6826" max="6829" width="20.7109375" style="3"/>
    <col min="6830" max="6830" width="24" style="3" customWidth="1"/>
    <col min="6831" max="6831" width="23.5703125" style="3" customWidth="1"/>
    <col min="6832" max="6835" width="20.7109375" style="3"/>
    <col min="6836" max="6836" width="24.28515625" style="3" customWidth="1"/>
    <col min="6837" max="6837" width="24" style="3" customWidth="1"/>
    <col min="6838" max="6841" width="20.7109375" style="3"/>
    <col min="6842" max="6842" width="24" style="3" customWidth="1"/>
    <col min="6843" max="6843" width="23.5703125" style="3" customWidth="1"/>
    <col min="6844" max="6847" width="20.7109375" style="3"/>
    <col min="6848" max="6849" width="24.28515625" style="3" customWidth="1"/>
    <col min="6850" max="6853" width="20.7109375" style="3"/>
    <col min="6854" max="6854" width="24.28515625" style="3" customWidth="1"/>
    <col min="6855" max="6855" width="23.5703125" style="3" customWidth="1"/>
    <col min="6856" max="6859" width="20.7109375" style="3"/>
    <col min="6860" max="6860" width="24" style="3" customWidth="1"/>
    <col min="6861" max="6861" width="23.28515625" style="3" customWidth="1"/>
    <col min="6862" max="6865" width="20.7109375" style="3"/>
    <col min="6866" max="6866" width="24.42578125" style="3" customWidth="1"/>
    <col min="6867" max="6867" width="23.28515625" style="3" customWidth="1"/>
    <col min="6868" max="6871" width="20.7109375" style="3"/>
    <col min="6872" max="6872" width="24.28515625" style="3" customWidth="1"/>
    <col min="6873" max="6873" width="23.28515625" style="3" customWidth="1"/>
    <col min="6874" max="6877" width="20.7109375" style="3"/>
    <col min="6878" max="6878" width="24.28515625" style="3" customWidth="1"/>
    <col min="6879" max="6879" width="23.5703125" style="3" customWidth="1"/>
    <col min="6880" max="6883" width="20.7109375" style="3"/>
    <col min="6884" max="6884" width="24.28515625" style="3" customWidth="1"/>
    <col min="6885" max="6885" width="24.7109375" style="3" customWidth="1"/>
    <col min="6886" max="6889" width="20.7109375" style="3"/>
    <col min="6890" max="6890" width="24" style="3" customWidth="1"/>
    <col min="6891" max="6891" width="23.28515625" style="3" customWidth="1"/>
    <col min="6892" max="6895" width="20.7109375" style="3"/>
    <col min="6896" max="6896" width="24.7109375" style="3" customWidth="1"/>
    <col min="6897" max="6897" width="25.42578125" style="3" customWidth="1"/>
    <col min="6898" max="6901" width="20.7109375" style="3"/>
    <col min="6902" max="6902" width="24" style="3" customWidth="1"/>
    <col min="6903" max="6903" width="42.85546875" style="3" customWidth="1"/>
    <col min="6904" max="6907" width="20.7109375" style="3"/>
    <col min="6908" max="6908" width="24.28515625" style="3" customWidth="1"/>
    <col min="6909" max="6909" width="24" style="3" customWidth="1"/>
    <col min="6910" max="6913" width="20.7109375" style="3"/>
    <col min="6914" max="6914" width="24.28515625" style="3" customWidth="1"/>
    <col min="6915" max="6915" width="25.42578125" style="3" customWidth="1"/>
    <col min="6916" max="6919" width="20.7109375" style="3"/>
    <col min="6920" max="6920" width="24.28515625" style="3" customWidth="1"/>
    <col min="6921" max="6921" width="24.7109375" style="3" customWidth="1"/>
    <col min="6922" max="6925" width="20.7109375" style="3"/>
    <col min="6926" max="6926" width="24.7109375" style="3" customWidth="1"/>
    <col min="6927" max="6927" width="26.42578125" style="3" customWidth="1"/>
    <col min="6928" max="6931" width="20.7109375" style="3"/>
    <col min="6932" max="6932" width="25.140625" style="3" customWidth="1"/>
    <col min="6933" max="6933" width="25.42578125" style="3" customWidth="1"/>
    <col min="6934" max="7043" width="20.7109375" style="3"/>
    <col min="7044" max="7044" width="30.140625" style="3" bestFit="1" customWidth="1"/>
    <col min="7045" max="7045" width="42.7109375" style="3" bestFit="1" customWidth="1"/>
    <col min="7046" max="7046" width="15.42578125" style="3" customWidth="1"/>
    <col min="7047" max="7047" width="23" style="3" customWidth="1"/>
    <col min="7048" max="7048" width="19.42578125" style="3" customWidth="1"/>
    <col min="7049" max="7049" width="18.7109375" style="3" customWidth="1"/>
    <col min="7050" max="7050" width="24.140625" style="3" customWidth="1"/>
    <col min="7051" max="7051" width="24.28515625" style="3" customWidth="1"/>
    <col min="7052" max="7052" width="24.7109375" style="3" customWidth="1"/>
    <col min="7053" max="7055" width="18.7109375" style="3" customWidth="1"/>
    <col min="7056" max="7056" width="23.85546875" style="3" customWidth="1"/>
    <col min="7057" max="7058" width="24.7109375" style="3" customWidth="1"/>
    <col min="7059" max="7061" width="18.7109375" style="3" customWidth="1"/>
    <col min="7062" max="7062" width="24.42578125" style="3" customWidth="1"/>
    <col min="7063" max="7064" width="24.7109375" style="3" customWidth="1"/>
    <col min="7065" max="7067" width="18.7109375" style="3" customWidth="1"/>
    <col min="7068" max="7068" width="24.140625" style="3" customWidth="1"/>
    <col min="7069" max="7069" width="24.42578125" style="3" customWidth="1"/>
    <col min="7070" max="7073" width="20.7109375" style="3"/>
    <col min="7074" max="7074" width="24.28515625" style="3" customWidth="1"/>
    <col min="7075" max="7075" width="25.42578125" style="3" customWidth="1"/>
    <col min="7076" max="7079" width="20.7109375" style="3"/>
    <col min="7080" max="7080" width="24.7109375" style="3" customWidth="1"/>
    <col min="7081" max="7081" width="23.28515625" style="3" customWidth="1"/>
    <col min="7082" max="7085" width="20.7109375" style="3"/>
    <col min="7086" max="7086" width="24" style="3" customWidth="1"/>
    <col min="7087" max="7087" width="23.5703125" style="3" customWidth="1"/>
    <col min="7088" max="7091" width="20.7109375" style="3"/>
    <col min="7092" max="7092" width="24.28515625" style="3" customWidth="1"/>
    <col min="7093" max="7093" width="24" style="3" customWidth="1"/>
    <col min="7094" max="7097" width="20.7109375" style="3"/>
    <col min="7098" max="7098" width="24" style="3" customWidth="1"/>
    <col min="7099" max="7099" width="23.5703125" style="3" customWidth="1"/>
    <col min="7100" max="7103" width="20.7109375" style="3"/>
    <col min="7104" max="7105" width="24.28515625" style="3" customWidth="1"/>
    <col min="7106" max="7109" width="20.7109375" style="3"/>
    <col min="7110" max="7110" width="24.28515625" style="3" customWidth="1"/>
    <col min="7111" max="7111" width="23.5703125" style="3" customWidth="1"/>
    <col min="7112" max="7115" width="20.7109375" style="3"/>
    <col min="7116" max="7116" width="24" style="3" customWidth="1"/>
    <col min="7117" max="7117" width="23.28515625" style="3" customWidth="1"/>
    <col min="7118" max="7121" width="20.7109375" style="3"/>
    <col min="7122" max="7122" width="24.42578125" style="3" customWidth="1"/>
    <col min="7123" max="7123" width="23.28515625" style="3" customWidth="1"/>
    <col min="7124" max="7127" width="20.7109375" style="3"/>
    <col min="7128" max="7128" width="24.28515625" style="3" customWidth="1"/>
    <col min="7129" max="7129" width="23.28515625" style="3" customWidth="1"/>
    <col min="7130" max="7133" width="20.7109375" style="3"/>
    <col min="7134" max="7134" width="24.28515625" style="3" customWidth="1"/>
    <col min="7135" max="7135" width="23.5703125" style="3" customWidth="1"/>
    <col min="7136" max="7139" width="20.7109375" style="3"/>
    <col min="7140" max="7140" width="24.28515625" style="3" customWidth="1"/>
    <col min="7141" max="7141" width="24.7109375" style="3" customWidth="1"/>
    <col min="7142" max="7145" width="20.7109375" style="3"/>
    <col min="7146" max="7146" width="24" style="3" customWidth="1"/>
    <col min="7147" max="7147" width="23.28515625" style="3" customWidth="1"/>
    <col min="7148" max="7151" width="20.7109375" style="3"/>
    <col min="7152" max="7152" width="24.7109375" style="3" customWidth="1"/>
    <col min="7153" max="7153" width="25.42578125" style="3" customWidth="1"/>
    <col min="7154" max="7157" width="20.7109375" style="3"/>
    <col min="7158" max="7158" width="24" style="3" customWidth="1"/>
    <col min="7159" max="7159" width="42.85546875" style="3" customWidth="1"/>
    <col min="7160" max="7163" width="20.7109375" style="3"/>
    <col min="7164" max="7164" width="24.28515625" style="3" customWidth="1"/>
    <col min="7165" max="7165" width="24" style="3" customWidth="1"/>
    <col min="7166" max="7169" width="20.7109375" style="3"/>
    <col min="7170" max="7170" width="24.28515625" style="3" customWidth="1"/>
    <col min="7171" max="7171" width="25.42578125" style="3" customWidth="1"/>
    <col min="7172" max="7175" width="20.7109375" style="3"/>
    <col min="7176" max="7176" width="24.28515625" style="3" customWidth="1"/>
    <col min="7177" max="7177" width="24.7109375" style="3" customWidth="1"/>
    <col min="7178" max="7181" width="20.7109375" style="3"/>
    <col min="7182" max="7182" width="24.7109375" style="3" customWidth="1"/>
    <col min="7183" max="7183" width="26.42578125" style="3" customWidth="1"/>
    <col min="7184" max="7187" width="20.7109375" style="3"/>
    <col min="7188" max="7188" width="25.140625" style="3" customWidth="1"/>
    <col min="7189" max="7189" width="25.42578125" style="3" customWidth="1"/>
    <col min="7190" max="7299" width="20.7109375" style="3"/>
    <col min="7300" max="7300" width="30.140625" style="3" bestFit="1" customWidth="1"/>
    <col min="7301" max="7301" width="42.7109375" style="3" bestFit="1" customWidth="1"/>
    <col min="7302" max="7302" width="15.42578125" style="3" customWidth="1"/>
    <col min="7303" max="7303" width="23" style="3" customWidth="1"/>
    <col min="7304" max="7304" width="19.42578125" style="3" customWidth="1"/>
    <col min="7305" max="7305" width="18.7109375" style="3" customWidth="1"/>
    <col min="7306" max="7306" width="24.140625" style="3" customWidth="1"/>
    <col min="7307" max="7307" width="24.28515625" style="3" customWidth="1"/>
    <col min="7308" max="7308" width="24.7109375" style="3" customWidth="1"/>
    <col min="7309" max="7311" width="18.7109375" style="3" customWidth="1"/>
    <col min="7312" max="7312" width="23.85546875" style="3" customWidth="1"/>
    <col min="7313" max="7314" width="24.7109375" style="3" customWidth="1"/>
    <col min="7315" max="7317" width="18.7109375" style="3" customWidth="1"/>
    <col min="7318" max="7318" width="24.42578125" style="3" customWidth="1"/>
    <col min="7319" max="7320" width="24.7109375" style="3" customWidth="1"/>
    <col min="7321" max="7323" width="18.7109375" style="3" customWidth="1"/>
    <col min="7324" max="7324" width="24.140625" style="3" customWidth="1"/>
    <col min="7325" max="7325" width="24.42578125" style="3" customWidth="1"/>
    <col min="7326" max="7329" width="20.7109375" style="3"/>
    <col min="7330" max="7330" width="24.28515625" style="3" customWidth="1"/>
    <col min="7331" max="7331" width="25.42578125" style="3" customWidth="1"/>
    <col min="7332" max="7335" width="20.7109375" style="3"/>
    <col min="7336" max="7336" width="24.7109375" style="3" customWidth="1"/>
    <col min="7337" max="7337" width="23.28515625" style="3" customWidth="1"/>
    <col min="7338" max="7341" width="20.7109375" style="3"/>
    <col min="7342" max="7342" width="24" style="3" customWidth="1"/>
    <col min="7343" max="7343" width="23.5703125" style="3" customWidth="1"/>
    <col min="7344" max="7347" width="20.7109375" style="3"/>
    <col min="7348" max="7348" width="24.28515625" style="3" customWidth="1"/>
    <col min="7349" max="7349" width="24" style="3" customWidth="1"/>
    <col min="7350" max="7353" width="20.7109375" style="3"/>
    <col min="7354" max="7354" width="24" style="3" customWidth="1"/>
    <col min="7355" max="7355" width="23.5703125" style="3" customWidth="1"/>
    <col min="7356" max="7359" width="20.7109375" style="3"/>
    <col min="7360" max="7361" width="24.28515625" style="3" customWidth="1"/>
    <col min="7362" max="7365" width="20.7109375" style="3"/>
    <col min="7366" max="7366" width="24.28515625" style="3" customWidth="1"/>
    <col min="7367" max="7367" width="23.5703125" style="3" customWidth="1"/>
    <col min="7368" max="7371" width="20.7109375" style="3"/>
    <col min="7372" max="7372" width="24" style="3" customWidth="1"/>
    <col min="7373" max="7373" width="23.28515625" style="3" customWidth="1"/>
    <col min="7374" max="7377" width="20.7109375" style="3"/>
    <col min="7378" max="7378" width="24.42578125" style="3" customWidth="1"/>
    <col min="7379" max="7379" width="23.28515625" style="3" customWidth="1"/>
    <col min="7380" max="7383" width="20.7109375" style="3"/>
    <col min="7384" max="7384" width="24.28515625" style="3" customWidth="1"/>
    <col min="7385" max="7385" width="23.28515625" style="3" customWidth="1"/>
    <col min="7386" max="7389" width="20.7109375" style="3"/>
    <col min="7390" max="7390" width="24.28515625" style="3" customWidth="1"/>
    <col min="7391" max="7391" width="23.5703125" style="3" customWidth="1"/>
    <col min="7392" max="7395" width="20.7109375" style="3"/>
    <col min="7396" max="7396" width="24.28515625" style="3" customWidth="1"/>
    <col min="7397" max="7397" width="24.7109375" style="3" customWidth="1"/>
    <col min="7398" max="7401" width="20.7109375" style="3"/>
    <col min="7402" max="7402" width="24" style="3" customWidth="1"/>
    <col min="7403" max="7403" width="23.28515625" style="3" customWidth="1"/>
    <col min="7404" max="7407" width="20.7109375" style="3"/>
    <col min="7408" max="7408" width="24.7109375" style="3" customWidth="1"/>
    <col min="7409" max="7409" width="25.42578125" style="3" customWidth="1"/>
    <col min="7410" max="7413" width="20.7109375" style="3"/>
    <col min="7414" max="7414" width="24" style="3" customWidth="1"/>
    <col min="7415" max="7415" width="42.85546875" style="3" customWidth="1"/>
    <col min="7416" max="7419" width="20.7109375" style="3"/>
    <col min="7420" max="7420" width="24.28515625" style="3" customWidth="1"/>
    <col min="7421" max="7421" width="24" style="3" customWidth="1"/>
    <col min="7422" max="7425" width="20.7109375" style="3"/>
    <col min="7426" max="7426" width="24.28515625" style="3" customWidth="1"/>
    <col min="7427" max="7427" width="25.42578125" style="3" customWidth="1"/>
    <col min="7428" max="7431" width="20.7109375" style="3"/>
    <col min="7432" max="7432" width="24.28515625" style="3" customWidth="1"/>
    <col min="7433" max="7433" width="24.7109375" style="3" customWidth="1"/>
    <col min="7434" max="7437" width="20.7109375" style="3"/>
    <col min="7438" max="7438" width="24.7109375" style="3" customWidth="1"/>
    <col min="7439" max="7439" width="26.42578125" style="3" customWidth="1"/>
    <col min="7440" max="7443" width="20.7109375" style="3"/>
    <col min="7444" max="7444" width="25.140625" style="3" customWidth="1"/>
    <col min="7445" max="7445" width="25.42578125" style="3" customWidth="1"/>
    <col min="7446" max="7555" width="20.7109375" style="3"/>
    <col min="7556" max="7556" width="30.140625" style="3" bestFit="1" customWidth="1"/>
    <col min="7557" max="7557" width="42.7109375" style="3" bestFit="1" customWidth="1"/>
    <col min="7558" max="7558" width="15.42578125" style="3" customWidth="1"/>
    <col min="7559" max="7559" width="23" style="3" customWidth="1"/>
    <col min="7560" max="7560" width="19.42578125" style="3" customWidth="1"/>
    <col min="7561" max="7561" width="18.7109375" style="3" customWidth="1"/>
    <col min="7562" max="7562" width="24.140625" style="3" customWidth="1"/>
    <col min="7563" max="7563" width="24.28515625" style="3" customWidth="1"/>
    <col min="7564" max="7564" width="24.7109375" style="3" customWidth="1"/>
    <col min="7565" max="7567" width="18.7109375" style="3" customWidth="1"/>
    <col min="7568" max="7568" width="23.85546875" style="3" customWidth="1"/>
    <col min="7569" max="7570" width="24.7109375" style="3" customWidth="1"/>
    <col min="7571" max="7573" width="18.7109375" style="3" customWidth="1"/>
    <col min="7574" max="7574" width="24.42578125" style="3" customWidth="1"/>
    <col min="7575" max="7576" width="24.7109375" style="3" customWidth="1"/>
    <col min="7577" max="7579" width="18.7109375" style="3" customWidth="1"/>
    <col min="7580" max="7580" width="24.140625" style="3" customWidth="1"/>
    <col min="7581" max="7581" width="24.42578125" style="3" customWidth="1"/>
    <col min="7582" max="7585" width="20.7109375" style="3"/>
    <col min="7586" max="7586" width="24.28515625" style="3" customWidth="1"/>
    <col min="7587" max="7587" width="25.42578125" style="3" customWidth="1"/>
    <col min="7588" max="7591" width="20.7109375" style="3"/>
    <col min="7592" max="7592" width="24.7109375" style="3" customWidth="1"/>
    <col min="7593" max="7593" width="23.28515625" style="3" customWidth="1"/>
    <col min="7594" max="7597" width="20.7109375" style="3"/>
    <col min="7598" max="7598" width="24" style="3" customWidth="1"/>
    <col min="7599" max="7599" width="23.5703125" style="3" customWidth="1"/>
    <col min="7600" max="7603" width="20.7109375" style="3"/>
    <col min="7604" max="7604" width="24.28515625" style="3" customWidth="1"/>
    <col min="7605" max="7605" width="24" style="3" customWidth="1"/>
    <col min="7606" max="7609" width="20.7109375" style="3"/>
    <col min="7610" max="7610" width="24" style="3" customWidth="1"/>
    <col min="7611" max="7611" width="23.5703125" style="3" customWidth="1"/>
    <col min="7612" max="7615" width="20.7109375" style="3"/>
    <col min="7616" max="7617" width="24.28515625" style="3" customWidth="1"/>
    <col min="7618" max="7621" width="20.7109375" style="3"/>
    <col min="7622" max="7622" width="24.28515625" style="3" customWidth="1"/>
    <col min="7623" max="7623" width="23.5703125" style="3" customWidth="1"/>
    <col min="7624" max="7627" width="20.7109375" style="3"/>
    <col min="7628" max="7628" width="24" style="3" customWidth="1"/>
    <col min="7629" max="7629" width="23.28515625" style="3" customWidth="1"/>
    <col min="7630" max="7633" width="20.7109375" style="3"/>
    <col min="7634" max="7634" width="24.42578125" style="3" customWidth="1"/>
    <col min="7635" max="7635" width="23.28515625" style="3" customWidth="1"/>
    <col min="7636" max="7639" width="20.7109375" style="3"/>
    <col min="7640" max="7640" width="24.28515625" style="3" customWidth="1"/>
    <col min="7641" max="7641" width="23.28515625" style="3" customWidth="1"/>
    <col min="7642" max="7645" width="20.7109375" style="3"/>
    <col min="7646" max="7646" width="24.28515625" style="3" customWidth="1"/>
    <col min="7647" max="7647" width="23.5703125" style="3" customWidth="1"/>
    <col min="7648" max="7651" width="20.7109375" style="3"/>
    <col min="7652" max="7652" width="24.28515625" style="3" customWidth="1"/>
    <col min="7653" max="7653" width="24.7109375" style="3" customWidth="1"/>
    <col min="7654" max="7657" width="20.7109375" style="3"/>
    <col min="7658" max="7658" width="24" style="3" customWidth="1"/>
    <col min="7659" max="7659" width="23.28515625" style="3" customWidth="1"/>
    <col min="7660" max="7663" width="20.7109375" style="3"/>
    <col min="7664" max="7664" width="24.7109375" style="3" customWidth="1"/>
    <col min="7665" max="7665" width="25.42578125" style="3" customWidth="1"/>
    <col min="7666" max="7669" width="20.7109375" style="3"/>
    <col min="7670" max="7670" width="24" style="3" customWidth="1"/>
    <col min="7671" max="7671" width="42.85546875" style="3" customWidth="1"/>
    <col min="7672" max="7675" width="20.7109375" style="3"/>
    <col min="7676" max="7676" width="24.28515625" style="3" customWidth="1"/>
    <col min="7677" max="7677" width="24" style="3" customWidth="1"/>
    <col min="7678" max="7681" width="20.7109375" style="3"/>
    <col min="7682" max="7682" width="24.28515625" style="3" customWidth="1"/>
    <col min="7683" max="7683" width="25.42578125" style="3" customWidth="1"/>
    <col min="7684" max="7687" width="20.7109375" style="3"/>
    <col min="7688" max="7688" width="24.28515625" style="3" customWidth="1"/>
    <col min="7689" max="7689" width="24.7109375" style="3" customWidth="1"/>
    <col min="7690" max="7693" width="20.7109375" style="3"/>
    <col min="7694" max="7694" width="24.7109375" style="3" customWidth="1"/>
    <col min="7695" max="7695" width="26.42578125" style="3" customWidth="1"/>
    <col min="7696" max="7699" width="20.7109375" style="3"/>
    <col min="7700" max="7700" width="25.140625" style="3" customWidth="1"/>
    <col min="7701" max="7701" width="25.42578125" style="3" customWidth="1"/>
    <col min="7702" max="7811" width="20.7109375" style="3"/>
    <col min="7812" max="7812" width="30.140625" style="3" bestFit="1" customWidth="1"/>
    <col min="7813" max="7813" width="42.7109375" style="3" bestFit="1" customWidth="1"/>
    <col min="7814" max="7814" width="15.42578125" style="3" customWidth="1"/>
    <col min="7815" max="7815" width="23" style="3" customWidth="1"/>
    <col min="7816" max="7816" width="19.42578125" style="3" customWidth="1"/>
    <col min="7817" max="7817" width="18.7109375" style="3" customWidth="1"/>
    <col min="7818" max="7818" width="24.140625" style="3" customWidth="1"/>
    <col min="7819" max="7819" width="24.28515625" style="3" customWidth="1"/>
    <col min="7820" max="7820" width="24.7109375" style="3" customWidth="1"/>
    <col min="7821" max="7823" width="18.7109375" style="3" customWidth="1"/>
    <col min="7824" max="7824" width="23.85546875" style="3" customWidth="1"/>
    <col min="7825" max="7826" width="24.7109375" style="3" customWidth="1"/>
    <col min="7827" max="7829" width="18.7109375" style="3" customWidth="1"/>
    <col min="7830" max="7830" width="24.42578125" style="3" customWidth="1"/>
    <col min="7831" max="7832" width="24.7109375" style="3" customWidth="1"/>
    <col min="7833" max="7835" width="18.7109375" style="3" customWidth="1"/>
    <col min="7836" max="7836" width="24.140625" style="3" customWidth="1"/>
    <col min="7837" max="7837" width="24.42578125" style="3" customWidth="1"/>
    <col min="7838" max="7841" width="20.7109375" style="3"/>
    <col min="7842" max="7842" width="24.28515625" style="3" customWidth="1"/>
    <col min="7843" max="7843" width="25.42578125" style="3" customWidth="1"/>
    <col min="7844" max="7847" width="20.7109375" style="3"/>
    <col min="7848" max="7848" width="24.7109375" style="3" customWidth="1"/>
    <col min="7849" max="7849" width="23.28515625" style="3" customWidth="1"/>
    <col min="7850" max="7853" width="20.7109375" style="3"/>
    <col min="7854" max="7854" width="24" style="3" customWidth="1"/>
    <col min="7855" max="7855" width="23.5703125" style="3" customWidth="1"/>
    <col min="7856" max="7859" width="20.7109375" style="3"/>
    <col min="7860" max="7860" width="24.28515625" style="3" customWidth="1"/>
    <col min="7861" max="7861" width="24" style="3" customWidth="1"/>
    <col min="7862" max="7865" width="20.7109375" style="3"/>
    <col min="7866" max="7866" width="24" style="3" customWidth="1"/>
    <col min="7867" max="7867" width="23.5703125" style="3" customWidth="1"/>
    <col min="7868" max="7871" width="20.7109375" style="3"/>
    <col min="7872" max="7873" width="24.28515625" style="3" customWidth="1"/>
    <col min="7874" max="7877" width="20.7109375" style="3"/>
    <col min="7878" max="7878" width="24.28515625" style="3" customWidth="1"/>
    <col min="7879" max="7879" width="23.5703125" style="3" customWidth="1"/>
    <col min="7880" max="7883" width="20.7109375" style="3"/>
    <col min="7884" max="7884" width="24" style="3" customWidth="1"/>
    <col min="7885" max="7885" width="23.28515625" style="3" customWidth="1"/>
    <col min="7886" max="7889" width="20.7109375" style="3"/>
    <col min="7890" max="7890" width="24.42578125" style="3" customWidth="1"/>
    <col min="7891" max="7891" width="23.28515625" style="3" customWidth="1"/>
    <col min="7892" max="7895" width="20.7109375" style="3"/>
    <col min="7896" max="7896" width="24.28515625" style="3" customWidth="1"/>
    <col min="7897" max="7897" width="23.28515625" style="3" customWidth="1"/>
    <col min="7898" max="7901" width="20.7109375" style="3"/>
    <col min="7902" max="7902" width="24.28515625" style="3" customWidth="1"/>
    <col min="7903" max="7903" width="23.5703125" style="3" customWidth="1"/>
    <col min="7904" max="7907" width="20.7109375" style="3"/>
    <col min="7908" max="7908" width="24.28515625" style="3" customWidth="1"/>
    <col min="7909" max="7909" width="24.7109375" style="3" customWidth="1"/>
    <col min="7910" max="7913" width="20.7109375" style="3"/>
    <col min="7914" max="7914" width="24" style="3" customWidth="1"/>
    <col min="7915" max="7915" width="23.28515625" style="3" customWidth="1"/>
    <col min="7916" max="7919" width="20.7109375" style="3"/>
    <col min="7920" max="7920" width="24.7109375" style="3" customWidth="1"/>
    <col min="7921" max="7921" width="25.42578125" style="3" customWidth="1"/>
    <col min="7922" max="7925" width="20.7109375" style="3"/>
    <col min="7926" max="7926" width="24" style="3" customWidth="1"/>
    <col min="7927" max="7927" width="42.85546875" style="3" customWidth="1"/>
    <col min="7928" max="7931" width="20.7109375" style="3"/>
    <col min="7932" max="7932" width="24.28515625" style="3" customWidth="1"/>
    <col min="7933" max="7933" width="24" style="3" customWidth="1"/>
    <col min="7934" max="7937" width="20.7109375" style="3"/>
    <col min="7938" max="7938" width="24.28515625" style="3" customWidth="1"/>
    <col min="7939" max="7939" width="25.42578125" style="3" customWidth="1"/>
    <col min="7940" max="7943" width="20.7109375" style="3"/>
    <col min="7944" max="7944" width="24.28515625" style="3" customWidth="1"/>
    <col min="7945" max="7945" width="24.7109375" style="3" customWidth="1"/>
    <col min="7946" max="7949" width="20.7109375" style="3"/>
    <col min="7950" max="7950" width="24.7109375" style="3" customWidth="1"/>
    <col min="7951" max="7951" width="26.42578125" style="3" customWidth="1"/>
    <col min="7952" max="7955" width="20.7109375" style="3"/>
    <col min="7956" max="7956" width="25.140625" style="3" customWidth="1"/>
    <col min="7957" max="7957" width="25.42578125" style="3" customWidth="1"/>
    <col min="7958" max="8067" width="20.7109375" style="3"/>
    <col min="8068" max="8068" width="30.140625" style="3" bestFit="1" customWidth="1"/>
    <col min="8069" max="8069" width="42.7109375" style="3" bestFit="1" customWidth="1"/>
    <col min="8070" max="8070" width="15.42578125" style="3" customWidth="1"/>
    <col min="8071" max="8071" width="23" style="3" customWidth="1"/>
    <col min="8072" max="8072" width="19.42578125" style="3" customWidth="1"/>
    <col min="8073" max="8073" width="18.7109375" style="3" customWidth="1"/>
    <col min="8074" max="8074" width="24.140625" style="3" customWidth="1"/>
    <col min="8075" max="8075" width="24.28515625" style="3" customWidth="1"/>
    <col min="8076" max="8076" width="24.7109375" style="3" customWidth="1"/>
    <col min="8077" max="8079" width="18.7109375" style="3" customWidth="1"/>
    <col min="8080" max="8080" width="23.85546875" style="3" customWidth="1"/>
    <col min="8081" max="8082" width="24.7109375" style="3" customWidth="1"/>
    <col min="8083" max="8085" width="18.7109375" style="3" customWidth="1"/>
    <col min="8086" max="8086" width="24.42578125" style="3" customWidth="1"/>
    <col min="8087" max="8088" width="24.7109375" style="3" customWidth="1"/>
    <col min="8089" max="8091" width="18.7109375" style="3" customWidth="1"/>
    <col min="8092" max="8092" width="24.140625" style="3" customWidth="1"/>
    <col min="8093" max="8093" width="24.42578125" style="3" customWidth="1"/>
    <col min="8094" max="8097" width="20.7109375" style="3"/>
    <col min="8098" max="8098" width="24.28515625" style="3" customWidth="1"/>
    <col min="8099" max="8099" width="25.42578125" style="3" customWidth="1"/>
    <col min="8100" max="8103" width="20.7109375" style="3"/>
    <col min="8104" max="8104" width="24.7109375" style="3" customWidth="1"/>
    <col min="8105" max="8105" width="23.28515625" style="3" customWidth="1"/>
    <col min="8106" max="8109" width="20.7109375" style="3"/>
    <col min="8110" max="8110" width="24" style="3" customWidth="1"/>
    <col min="8111" max="8111" width="23.5703125" style="3" customWidth="1"/>
    <col min="8112" max="8115" width="20.7109375" style="3"/>
    <col min="8116" max="8116" width="24.28515625" style="3" customWidth="1"/>
    <col min="8117" max="8117" width="24" style="3" customWidth="1"/>
    <col min="8118" max="8121" width="20.7109375" style="3"/>
    <col min="8122" max="8122" width="24" style="3" customWidth="1"/>
    <col min="8123" max="8123" width="23.5703125" style="3" customWidth="1"/>
    <col min="8124" max="8127" width="20.7109375" style="3"/>
    <col min="8128" max="8129" width="24.28515625" style="3" customWidth="1"/>
    <col min="8130" max="8133" width="20.7109375" style="3"/>
    <col min="8134" max="8134" width="24.28515625" style="3" customWidth="1"/>
    <col min="8135" max="8135" width="23.5703125" style="3" customWidth="1"/>
    <col min="8136" max="8139" width="20.7109375" style="3"/>
    <col min="8140" max="8140" width="24" style="3" customWidth="1"/>
    <col min="8141" max="8141" width="23.28515625" style="3" customWidth="1"/>
    <col min="8142" max="8145" width="20.7109375" style="3"/>
    <col min="8146" max="8146" width="24.42578125" style="3" customWidth="1"/>
    <col min="8147" max="8147" width="23.28515625" style="3" customWidth="1"/>
    <col min="8148" max="8151" width="20.7109375" style="3"/>
    <col min="8152" max="8152" width="24.28515625" style="3" customWidth="1"/>
    <col min="8153" max="8153" width="23.28515625" style="3" customWidth="1"/>
    <col min="8154" max="8157" width="20.7109375" style="3"/>
    <col min="8158" max="8158" width="24.28515625" style="3" customWidth="1"/>
    <col min="8159" max="8159" width="23.5703125" style="3" customWidth="1"/>
    <col min="8160" max="8163" width="20.7109375" style="3"/>
    <col min="8164" max="8164" width="24.28515625" style="3" customWidth="1"/>
    <col min="8165" max="8165" width="24.7109375" style="3" customWidth="1"/>
    <col min="8166" max="8169" width="20.7109375" style="3"/>
    <col min="8170" max="8170" width="24" style="3" customWidth="1"/>
    <col min="8171" max="8171" width="23.28515625" style="3" customWidth="1"/>
    <col min="8172" max="8175" width="20.7109375" style="3"/>
    <col min="8176" max="8176" width="24.7109375" style="3" customWidth="1"/>
    <col min="8177" max="8177" width="25.42578125" style="3" customWidth="1"/>
    <col min="8178" max="8181" width="20.7109375" style="3"/>
    <col min="8182" max="8182" width="24" style="3" customWidth="1"/>
    <col min="8183" max="8183" width="42.85546875" style="3" customWidth="1"/>
    <col min="8184" max="8187" width="20.7109375" style="3"/>
    <col min="8188" max="8188" width="24.28515625" style="3" customWidth="1"/>
    <col min="8189" max="8189" width="24" style="3" customWidth="1"/>
    <col min="8190" max="8193" width="20.7109375" style="3"/>
    <col min="8194" max="8194" width="24.28515625" style="3" customWidth="1"/>
    <col min="8195" max="8195" width="25.42578125" style="3" customWidth="1"/>
    <col min="8196" max="8199" width="20.7109375" style="3"/>
    <col min="8200" max="8200" width="24.28515625" style="3" customWidth="1"/>
    <col min="8201" max="8201" width="24.7109375" style="3" customWidth="1"/>
    <col min="8202" max="8205" width="20.7109375" style="3"/>
    <col min="8206" max="8206" width="24.7109375" style="3" customWidth="1"/>
    <col min="8207" max="8207" width="26.42578125" style="3" customWidth="1"/>
    <col min="8208" max="8211" width="20.7109375" style="3"/>
    <col min="8212" max="8212" width="25.140625" style="3" customWidth="1"/>
    <col min="8213" max="8213" width="25.42578125" style="3" customWidth="1"/>
    <col min="8214" max="8323" width="20.7109375" style="3"/>
    <col min="8324" max="8324" width="30.140625" style="3" bestFit="1" customWidth="1"/>
    <col min="8325" max="8325" width="42.7109375" style="3" bestFit="1" customWidth="1"/>
    <col min="8326" max="8326" width="15.42578125" style="3" customWidth="1"/>
    <col min="8327" max="8327" width="23" style="3" customWidth="1"/>
    <col min="8328" max="8328" width="19.42578125" style="3" customWidth="1"/>
    <col min="8329" max="8329" width="18.7109375" style="3" customWidth="1"/>
    <col min="8330" max="8330" width="24.140625" style="3" customWidth="1"/>
    <col min="8331" max="8331" width="24.28515625" style="3" customWidth="1"/>
    <col min="8332" max="8332" width="24.7109375" style="3" customWidth="1"/>
    <col min="8333" max="8335" width="18.7109375" style="3" customWidth="1"/>
    <col min="8336" max="8336" width="23.85546875" style="3" customWidth="1"/>
    <col min="8337" max="8338" width="24.7109375" style="3" customWidth="1"/>
    <col min="8339" max="8341" width="18.7109375" style="3" customWidth="1"/>
    <col min="8342" max="8342" width="24.42578125" style="3" customWidth="1"/>
    <col min="8343" max="8344" width="24.7109375" style="3" customWidth="1"/>
    <col min="8345" max="8347" width="18.7109375" style="3" customWidth="1"/>
    <col min="8348" max="8348" width="24.140625" style="3" customWidth="1"/>
    <col min="8349" max="8349" width="24.42578125" style="3" customWidth="1"/>
    <col min="8350" max="8353" width="20.7109375" style="3"/>
    <col min="8354" max="8354" width="24.28515625" style="3" customWidth="1"/>
    <col min="8355" max="8355" width="25.42578125" style="3" customWidth="1"/>
    <col min="8356" max="8359" width="20.7109375" style="3"/>
    <col min="8360" max="8360" width="24.7109375" style="3" customWidth="1"/>
    <col min="8361" max="8361" width="23.28515625" style="3" customWidth="1"/>
    <col min="8362" max="8365" width="20.7109375" style="3"/>
    <col min="8366" max="8366" width="24" style="3" customWidth="1"/>
    <col min="8367" max="8367" width="23.5703125" style="3" customWidth="1"/>
    <col min="8368" max="8371" width="20.7109375" style="3"/>
    <col min="8372" max="8372" width="24.28515625" style="3" customWidth="1"/>
    <col min="8373" max="8373" width="24" style="3" customWidth="1"/>
    <col min="8374" max="8377" width="20.7109375" style="3"/>
    <col min="8378" max="8378" width="24" style="3" customWidth="1"/>
    <col min="8379" max="8379" width="23.5703125" style="3" customWidth="1"/>
    <col min="8380" max="8383" width="20.7109375" style="3"/>
    <col min="8384" max="8385" width="24.28515625" style="3" customWidth="1"/>
    <col min="8386" max="8389" width="20.7109375" style="3"/>
    <col min="8390" max="8390" width="24.28515625" style="3" customWidth="1"/>
    <col min="8391" max="8391" width="23.5703125" style="3" customWidth="1"/>
    <col min="8392" max="8395" width="20.7109375" style="3"/>
    <col min="8396" max="8396" width="24" style="3" customWidth="1"/>
    <col min="8397" max="8397" width="23.28515625" style="3" customWidth="1"/>
    <col min="8398" max="8401" width="20.7109375" style="3"/>
    <col min="8402" max="8402" width="24.42578125" style="3" customWidth="1"/>
    <col min="8403" max="8403" width="23.28515625" style="3" customWidth="1"/>
    <col min="8404" max="8407" width="20.7109375" style="3"/>
    <col min="8408" max="8408" width="24.28515625" style="3" customWidth="1"/>
    <col min="8409" max="8409" width="23.28515625" style="3" customWidth="1"/>
    <col min="8410" max="8413" width="20.7109375" style="3"/>
    <col min="8414" max="8414" width="24.28515625" style="3" customWidth="1"/>
    <col min="8415" max="8415" width="23.5703125" style="3" customWidth="1"/>
    <col min="8416" max="8419" width="20.7109375" style="3"/>
    <col min="8420" max="8420" width="24.28515625" style="3" customWidth="1"/>
    <col min="8421" max="8421" width="24.7109375" style="3" customWidth="1"/>
    <col min="8422" max="8425" width="20.7109375" style="3"/>
    <col min="8426" max="8426" width="24" style="3" customWidth="1"/>
    <col min="8427" max="8427" width="23.28515625" style="3" customWidth="1"/>
    <col min="8428" max="8431" width="20.7109375" style="3"/>
    <col min="8432" max="8432" width="24.7109375" style="3" customWidth="1"/>
    <col min="8433" max="8433" width="25.42578125" style="3" customWidth="1"/>
    <col min="8434" max="8437" width="20.7109375" style="3"/>
    <col min="8438" max="8438" width="24" style="3" customWidth="1"/>
    <col min="8439" max="8439" width="42.85546875" style="3" customWidth="1"/>
    <col min="8440" max="8443" width="20.7109375" style="3"/>
    <col min="8444" max="8444" width="24.28515625" style="3" customWidth="1"/>
    <col min="8445" max="8445" width="24" style="3" customWidth="1"/>
    <col min="8446" max="8449" width="20.7109375" style="3"/>
    <col min="8450" max="8450" width="24.28515625" style="3" customWidth="1"/>
    <col min="8451" max="8451" width="25.42578125" style="3" customWidth="1"/>
    <col min="8452" max="8455" width="20.7109375" style="3"/>
    <col min="8456" max="8456" width="24.28515625" style="3" customWidth="1"/>
    <col min="8457" max="8457" width="24.7109375" style="3" customWidth="1"/>
    <col min="8458" max="8461" width="20.7109375" style="3"/>
    <col min="8462" max="8462" width="24.7109375" style="3" customWidth="1"/>
    <col min="8463" max="8463" width="26.42578125" style="3" customWidth="1"/>
    <col min="8464" max="8467" width="20.7109375" style="3"/>
    <col min="8468" max="8468" width="25.140625" style="3" customWidth="1"/>
    <col min="8469" max="8469" width="25.42578125" style="3" customWidth="1"/>
    <col min="8470" max="8579" width="20.7109375" style="3"/>
    <col min="8580" max="8580" width="30.140625" style="3" bestFit="1" customWidth="1"/>
    <col min="8581" max="8581" width="42.7109375" style="3" bestFit="1" customWidth="1"/>
    <col min="8582" max="8582" width="15.42578125" style="3" customWidth="1"/>
    <col min="8583" max="8583" width="23" style="3" customWidth="1"/>
    <col min="8584" max="8584" width="19.42578125" style="3" customWidth="1"/>
    <col min="8585" max="8585" width="18.7109375" style="3" customWidth="1"/>
    <col min="8586" max="8586" width="24.140625" style="3" customWidth="1"/>
    <col min="8587" max="8587" width="24.28515625" style="3" customWidth="1"/>
    <col min="8588" max="8588" width="24.7109375" style="3" customWidth="1"/>
    <col min="8589" max="8591" width="18.7109375" style="3" customWidth="1"/>
    <col min="8592" max="8592" width="23.85546875" style="3" customWidth="1"/>
    <col min="8593" max="8594" width="24.7109375" style="3" customWidth="1"/>
    <col min="8595" max="8597" width="18.7109375" style="3" customWidth="1"/>
    <col min="8598" max="8598" width="24.42578125" style="3" customWidth="1"/>
    <col min="8599" max="8600" width="24.7109375" style="3" customWidth="1"/>
    <col min="8601" max="8603" width="18.7109375" style="3" customWidth="1"/>
    <col min="8604" max="8604" width="24.140625" style="3" customWidth="1"/>
    <col min="8605" max="8605" width="24.42578125" style="3" customWidth="1"/>
    <col min="8606" max="8609" width="20.7109375" style="3"/>
    <col min="8610" max="8610" width="24.28515625" style="3" customWidth="1"/>
    <col min="8611" max="8611" width="25.42578125" style="3" customWidth="1"/>
    <col min="8612" max="8615" width="20.7109375" style="3"/>
    <col min="8616" max="8616" width="24.7109375" style="3" customWidth="1"/>
    <col min="8617" max="8617" width="23.28515625" style="3" customWidth="1"/>
    <col min="8618" max="8621" width="20.7109375" style="3"/>
    <col min="8622" max="8622" width="24" style="3" customWidth="1"/>
    <col min="8623" max="8623" width="23.5703125" style="3" customWidth="1"/>
    <col min="8624" max="8627" width="20.7109375" style="3"/>
    <col min="8628" max="8628" width="24.28515625" style="3" customWidth="1"/>
    <col min="8629" max="8629" width="24" style="3" customWidth="1"/>
    <col min="8630" max="8633" width="20.7109375" style="3"/>
    <col min="8634" max="8634" width="24" style="3" customWidth="1"/>
    <col min="8635" max="8635" width="23.5703125" style="3" customWidth="1"/>
    <col min="8636" max="8639" width="20.7109375" style="3"/>
    <col min="8640" max="8641" width="24.28515625" style="3" customWidth="1"/>
    <col min="8642" max="8645" width="20.7109375" style="3"/>
    <col min="8646" max="8646" width="24.28515625" style="3" customWidth="1"/>
    <col min="8647" max="8647" width="23.5703125" style="3" customWidth="1"/>
    <col min="8648" max="8651" width="20.7109375" style="3"/>
    <col min="8652" max="8652" width="24" style="3" customWidth="1"/>
    <col min="8653" max="8653" width="23.28515625" style="3" customWidth="1"/>
    <col min="8654" max="8657" width="20.7109375" style="3"/>
    <col min="8658" max="8658" width="24.42578125" style="3" customWidth="1"/>
    <col min="8659" max="8659" width="23.28515625" style="3" customWidth="1"/>
    <col min="8660" max="8663" width="20.7109375" style="3"/>
    <col min="8664" max="8664" width="24.28515625" style="3" customWidth="1"/>
    <col min="8665" max="8665" width="23.28515625" style="3" customWidth="1"/>
    <col min="8666" max="8669" width="20.7109375" style="3"/>
    <col min="8670" max="8670" width="24.28515625" style="3" customWidth="1"/>
    <col min="8671" max="8671" width="23.5703125" style="3" customWidth="1"/>
    <col min="8672" max="8675" width="20.7109375" style="3"/>
    <col min="8676" max="8676" width="24.28515625" style="3" customWidth="1"/>
    <col min="8677" max="8677" width="24.7109375" style="3" customWidth="1"/>
    <col min="8678" max="8681" width="20.7109375" style="3"/>
    <col min="8682" max="8682" width="24" style="3" customWidth="1"/>
    <col min="8683" max="8683" width="23.28515625" style="3" customWidth="1"/>
    <col min="8684" max="8687" width="20.7109375" style="3"/>
    <col min="8688" max="8688" width="24.7109375" style="3" customWidth="1"/>
    <col min="8689" max="8689" width="25.42578125" style="3" customWidth="1"/>
    <col min="8690" max="8693" width="20.7109375" style="3"/>
    <col min="8694" max="8694" width="24" style="3" customWidth="1"/>
    <col min="8695" max="8695" width="42.85546875" style="3" customWidth="1"/>
    <col min="8696" max="8699" width="20.7109375" style="3"/>
    <col min="8700" max="8700" width="24.28515625" style="3" customWidth="1"/>
    <col min="8701" max="8701" width="24" style="3" customWidth="1"/>
    <col min="8702" max="8705" width="20.7109375" style="3"/>
    <col min="8706" max="8706" width="24.28515625" style="3" customWidth="1"/>
    <col min="8707" max="8707" width="25.42578125" style="3" customWidth="1"/>
    <col min="8708" max="8711" width="20.7109375" style="3"/>
    <col min="8712" max="8712" width="24.28515625" style="3" customWidth="1"/>
    <col min="8713" max="8713" width="24.7109375" style="3" customWidth="1"/>
    <col min="8714" max="8717" width="20.7109375" style="3"/>
    <col min="8718" max="8718" width="24.7109375" style="3" customWidth="1"/>
    <col min="8719" max="8719" width="26.42578125" style="3" customWidth="1"/>
    <col min="8720" max="8723" width="20.7109375" style="3"/>
    <col min="8724" max="8724" width="25.140625" style="3" customWidth="1"/>
    <col min="8725" max="8725" width="25.42578125" style="3" customWidth="1"/>
    <col min="8726" max="8835" width="20.7109375" style="3"/>
    <col min="8836" max="8836" width="30.140625" style="3" bestFit="1" customWidth="1"/>
    <col min="8837" max="8837" width="42.7109375" style="3" bestFit="1" customWidth="1"/>
    <col min="8838" max="8838" width="15.42578125" style="3" customWidth="1"/>
    <col min="8839" max="8839" width="23" style="3" customWidth="1"/>
    <col min="8840" max="8840" width="19.42578125" style="3" customWidth="1"/>
    <col min="8841" max="8841" width="18.7109375" style="3" customWidth="1"/>
    <col min="8842" max="8842" width="24.140625" style="3" customWidth="1"/>
    <col min="8843" max="8843" width="24.28515625" style="3" customWidth="1"/>
    <col min="8844" max="8844" width="24.7109375" style="3" customWidth="1"/>
    <col min="8845" max="8847" width="18.7109375" style="3" customWidth="1"/>
    <col min="8848" max="8848" width="23.85546875" style="3" customWidth="1"/>
    <col min="8849" max="8850" width="24.7109375" style="3" customWidth="1"/>
    <col min="8851" max="8853" width="18.7109375" style="3" customWidth="1"/>
    <col min="8854" max="8854" width="24.42578125" style="3" customWidth="1"/>
    <col min="8855" max="8856" width="24.7109375" style="3" customWidth="1"/>
    <col min="8857" max="8859" width="18.7109375" style="3" customWidth="1"/>
    <col min="8860" max="8860" width="24.140625" style="3" customWidth="1"/>
    <col min="8861" max="8861" width="24.42578125" style="3" customWidth="1"/>
    <col min="8862" max="8865" width="20.7109375" style="3"/>
    <col min="8866" max="8866" width="24.28515625" style="3" customWidth="1"/>
    <col min="8867" max="8867" width="25.42578125" style="3" customWidth="1"/>
    <col min="8868" max="8871" width="20.7109375" style="3"/>
    <col min="8872" max="8872" width="24.7109375" style="3" customWidth="1"/>
    <col min="8873" max="8873" width="23.28515625" style="3" customWidth="1"/>
    <col min="8874" max="8877" width="20.7109375" style="3"/>
    <col min="8878" max="8878" width="24" style="3" customWidth="1"/>
    <col min="8879" max="8879" width="23.5703125" style="3" customWidth="1"/>
    <col min="8880" max="8883" width="20.7109375" style="3"/>
    <col min="8884" max="8884" width="24.28515625" style="3" customWidth="1"/>
    <col min="8885" max="8885" width="24" style="3" customWidth="1"/>
    <col min="8886" max="8889" width="20.7109375" style="3"/>
    <col min="8890" max="8890" width="24" style="3" customWidth="1"/>
    <col min="8891" max="8891" width="23.5703125" style="3" customWidth="1"/>
    <col min="8892" max="8895" width="20.7109375" style="3"/>
    <col min="8896" max="8897" width="24.28515625" style="3" customWidth="1"/>
    <col min="8898" max="8901" width="20.7109375" style="3"/>
    <col min="8902" max="8902" width="24.28515625" style="3" customWidth="1"/>
    <col min="8903" max="8903" width="23.5703125" style="3" customWidth="1"/>
    <col min="8904" max="8907" width="20.7109375" style="3"/>
    <col min="8908" max="8908" width="24" style="3" customWidth="1"/>
    <col min="8909" max="8909" width="23.28515625" style="3" customWidth="1"/>
    <col min="8910" max="8913" width="20.7109375" style="3"/>
    <col min="8914" max="8914" width="24.42578125" style="3" customWidth="1"/>
    <col min="8915" max="8915" width="23.28515625" style="3" customWidth="1"/>
    <col min="8916" max="8919" width="20.7109375" style="3"/>
    <col min="8920" max="8920" width="24.28515625" style="3" customWidth="1"/>
    <col min="8921" max="8921" width="23.28515625" style="3" customWidth="1"/>
    <col min="8922" max="8925" width="20.7109375" style="3"/>
    <col min="8926" max="8926" width="24.28515625" style="3" customWidth="1"/>
    <col min="8927" max="8927" width="23.5703125" style="3" customWidth="1"/>
    <col min="8928" max="8931" width="20.7109375" style="3"/>
    <col min="8932" max="8932" width="24.28515625" style="3" customWidth="1"/>
    <col min="8933" max="8933" width="24.7109375" style="3" customWidth="1"/>
    <col min="8934" max="8937" width="20.7109375" style="3"/>
    <col min="8938" max="8938" width="24" style="3" customWidth="1"/>
    <col min="8939" max="8939" width="23.28515625" style="3" customWidth="1"/>
    <col min="8940" max="8943" width="20.7109375" style="3"/>
    <col min="8944" max="8944" width="24.7109375" style="3" customWidth="1"/>
    <col min="8945" max="8945" width="25.42578125" style="3" customWidth="1"/>
    <col min="8946" max="8949" width="20.7109375" style="3"/>
    <col min="8950" max="8950" width="24" style="3" customWidth="1"/>
    <col min="8951" max="8951" width="42.85546875" style="3" customWidth="1"/>
    <col min="8952" max="8955" width="20.7109375" style="3"/>
    <col min="8956" max="8956" width="24.28515625" style="3" customWidth="1"/>
    <col min="8957" max="8957" width="24" style="3" customWidth="1"/>
    <col min="8958" max="8961" width="20.7109375" style="3"/>
    <col min="8962" max="8962" width="24.28515625" style="3" customWidth="1"/>
    <col min="8963" max="8963" width="25.42578125" style="3" customWidth="1"/>
    <col min="8964" max="8967" width="20.7109375" style="3"/>
    <col min="8968" max="8968" width="24.28515625" style="3" customWidth="1"/>
    <col min="8969" max="8969" width="24.7109375" style="3" customWidth="1"/>
    <col min="8970" max="8973" width="20.7109375" style="3"/>
    <col min="8974" max="8974" width="24.7109375" style="3" customWidth="1"/>
    <col min="8975" max="8975" width="26.42578125" style="3" customWidth="1"/>
    <col min="8976" max="8979" width="20.7109375" style="3"/>
    <col min="8980" max="8980" width="25.140625" style="3" customWidth="1"/>
    <col min="8981" max="8981" width="25.42578125" style="3" customWidth="1"/>
    <col min="8982" max="9091" width="20.7109375" style="3"/>
    <col min="9092" max="9092" width="30.140625" style="3" bestFit="1" customWidth="1"/>
    <col min="9093" max="9093" width="42.7109375" style="3" bestFit="1" customWidth="1"/>
    <col min="9094" max="9094" width="15.42578125" style="3" customWidth="1"/>
    <col min="9095" max="9095" width="23" style="3" customWidth="1"/>
    <col min="9096" max="9096" width="19.42578125" style="3" customWidth="1"/>
    <col min="9097" max="9097" width="18.7109375" style="3" customWidth="1"/>
    <col min="9098" max="9098" width="24.140625" style="3" customWidth="1"/>
    <col min="9099" max="9099" width="24.28515625" style="3" customWidth="1"/>
    <col min="9100" max="9100" width="24.7109375" style="3" customWidth="1"/>
    <col min="9101" max="9103" width="18.7109375" style="3" customWidth="1"/>
    <col min="9104" max="9104" width="23.85546875" style="3" customWidth="1"/>
    <col min="9105" max="9106" width="24.7109375" style="3" customWidth="1"/>
    <col min="9107" max="9109" width="18.7109375" style="3" customWidth="1"/>
    <col min="9110" max="9110" width="24.42578125" style="3" customWidth="1"/>
    <col min="9111" max="9112" width="24.7109375" style="3" customWidth="1"/>
    <col min="9113" max="9115" width="18.7109375" style="3" customWidth="1"/>
    <col min="9116" max="9116" width="24.140625" style="3" customWidth="1"/>
    <col min="9117" max="9117" width="24.42578125" style="3" customWidth="1"/>
    <col min="9118" max="9121" width="20.7109375" style="3"/>
    <col min="9122" max="9122" width="24.28515625" style="3" customWidth="1"/>
    <col min="9123" max="9123" width="25.42578125" style="3" customWidth="1"/>
    <col min="9124" max="9127" width="20.7109375" style="3"/>
    <col min="9128" max="9128" width="24.7109375" style="3" customWidth="1"/>
    <col min="9129" max="9129" width="23.28515625" style="3" customWidth="1"/>
    <col min="9130" max="9133" width="20.7109375" style="3"/>
    <col min="9134" max="9134" width="24" style="3" customWidth="1"/>
    <col min="9135" max="9135" width="23.5703125" style="3" customWidth="1"/>
    <col min="9136" max="9139" width="20.7109375" style="3"/>
    <col min="9140" max="9140" width="24.28515625" style="3" customWidth="1"/>
    <col min="9141" max="9141" width="24" style="3" customWidth="1"/>
    <col min="9142" max="9145" width="20.7109375" style="3"/>
    <col min="9146" max="9146" width="24" style="3" customWidth="1"/>
    <col min="9147" max="9147" width="23.5703125" style="3" customWidth="1"/>
    <col min="9148" max="9151" width="20.7109375" style="3"/>
    <col min="9152" max="9153" width="24.28515625" style="3" customWidth="1"/>
    <col min="9154" max="9157" width="20.7109375" style="3"/>
    <col min="9158" max="9158" width="24.28515625" style="3" customWidth="1"/>
    <col min="9159" max="9159" width="23.5703125" style="3" customWidth="1"/>
    <col min="9160" max="9163" width="20.7109375" style="3"/>
    <col min="9164" max="9164" width="24" style="3" customWidth="1"/>
    <col min="9165" max="9165" width="23.28515625" style="3" customWidth="1"/>
    <col min="9166" max="9169" width="20.7109375" style="3"/>
    <col min="9170" max="9170" width="24.42578125" style="3" customWidth="1"/>
    <col min="9171" max="9171" width="23.28515625" style="3" customWidth="1"/>
    <col min="9172" max="9175" width="20.7109375" style="3"/>
    <col min="9176" max="9176" width="24.28515625" style="3" customWidth="1"/>
    <col min="9177" max="9177" width="23.28515625" style="3" customWidth="1"/>
    <col min="9178" max="9181" width="20.7109375" style="3"/>
    <col min="9182" max="9182" width="24.28515625" style="3" customWidth="1"/>
    <col min="9183" max="9183" width="23.5703125" style="3" customWidth="1"/>
    <col min="9184" max="9187" width="20.7109375" style="3"/>
    <col min="9188" max="9188" width="24.28515625" style="3" customWidth="1"/>
    <col min="9189" max="9189" width="24.7109375" style="3" customWidth="1"/>
    <col min="9190" max="9193" width="20.7109375" style="3"/>
    <col min="9194" max="9194" width="24" style="3" customWidth="1"/>
    <col min="9195" max="9195" width="23.28515625" style="3" customWidth="1"/>
    <col min="9196" max="9199" width="20.7109375" style="3"/>
    <col min="9200" max="9200" width="24.7109375" style="3" customWidth="1"/>
    <col min="9201" max="9201" width="25.42578125" style="3" customWidth="1"/>
    <col min="9202" max="9205" width="20.7109375" style="3"/>
    <col min="9206" max="9206" width="24" style="3" customWidth="1"/>
    <col min="9207" max="9207" width="42.85546875" style="3" customWidth="1"/>
    <col min="9208" max="9211" width="20.7109375" style="3"/>
    <col min="9212" max="9212" width="24.28515625" style="3" customWidth="1"/>
    <col min="9213" max="9213" width="24" style="3" customWidth="1"/>
    <col min="9214" max="9217" width="20.7109375" style="3"/>
    <col min="9218" max="9218" width="24.28515625" style="3" customWidth="1"/>
    <col min="9219" max="9219" width="25.42578125" style="3" customWidth="1"/>
    <col min="9220" max="9223" width="20.7109375" style="3"/>
    <col min="9224" max="9224" width="24.28515625" style="3" customWidth="1"/>
    <col min="9225" max="9225" width="24.7109375" style="3" customWidth="1"/>
    <col min="9226" max="9229" width="20.7109375" style="3"/>
    <col min="9230" max="9230" width="24.7109375" style="3" customWidth="1"/>
    <col min="9231" max="9231" width="26.42578125" style="3" customWidth="1"/>
    <col min="9232" max="9235" width="20.7109375" style="3"/>
    <col min="9236" max="9236" width="25.140625" style="3" customWidth="1"/>
    <col min="9237" max="9237" width="25.42578125" style="3" customWidth="1"/>
    <col min="9238" max="9347" width="20.7109375" style="3"/>
    <col min="9348" max="9348" width="30.140625" style="3" bestFit="1" customWidth="1"/>
    <col min="9349" max="9349" width="42.7109375" style="3" bestFit="1" customWidth="1"/>
    <col min="9350" max="9350" width="15.42578125" style="3" customWidth="1"/>
    <col min="9351" max="9351" width="23" style="3" customWidth="1"/>
    <col min="9352" max="9352" width="19.42578125" style="3" customWidth="1"/>
    <col min="9353" max="9353" width="18.7109375" style="3" customWidth="1"/>
    <col min="9354" max="9354" width="24.140625" style="3" customWidth="1"/>
    <col min="9355" max="9355" width="24.28515625" style="3" customWidth="1"/>
    <col min="9356" max="9356" width="24.7109375" style="3" customWidth="1"/>
    <col min="9357" max="9359" width="18.7109375" style="3" customWidth="1"/>
    <col min="9360" max="9360" width="23.85546875" style="3" customWidth="1"/>
    <col min="9361" max="9362" width="24.7109375" style="3" customWidth="1"/>
    <col min="9363" max="9365" width="18.7109375" style="3" customWidth="1"/>
    <col min="9366" max="9366" width="24.42578125" style="3" customWidth="1"/>
    <col min="9367" max="9368" width="24.7109375" style="3" customWidth="1"/>
    <col min="9369" max="9371" width="18.7109375" style="3" customWidth="1"/>
    <col min="9372" max="9372" width="24.140625" style="3" customWidth="1"/>
    <col min="9373" max="9373" width="24.42578125" style="3" customWidth="1"/>
    <col min="9374" max="9377" width="20.7109375" style="3"/>
    <col min="9378" max="9378" width="24.28515625" style="3" customWidth="1"/>
    <col min="9379" max="9379" width="25.42578125" style="3" customWidth="1"/>
    <col min="9380" max="9383" width="20.7109375" style="3"/>
    <col min="9384" max="9384" width="24.7109375" style="3" customWidth="1"/>
    <col min="9385" max="9385" width="23.28515625" style="3" customWidth="1"/>
    <col min="9386" max="9389" width="20.7109375" style="3"/>
    <col min="9390" max="9390" width="24" style="3" customWidth="1"/>
    <col min="9391" max="9391" width="23.5703125" style="3" customWidth="1"/>
    <col min="9392" max="9395" width="20.7109375" style="3"/>
    <col min="9396" max="9396" width="24.28515625" style="3" customWidth="1"/>
    <col min="9397" max="9397" width="24" style="3" customWidth="1"/>
    <col min="9398" max="9401" width="20.7109375" style="3"/>
    <col min="9402" max="9402" width="24" style="3" customWidth="1"/>
    <col min="9403" max="9403" width="23.5703125" style="3" customWidth="1"/>
    <col min="9404" max="9407" width="20.7109375" style="3"/>
    <col min="9408" max="9409" width="24.28515625" style="3" customWidth="1"/>
    <col min="9410" max="9413" width="20.7109375" style="3"/>
    <col min="9414" max="9414" width="24.28515625" style="3" customWidth="1"/>
    <col min="9415" max="9415" width="23.5703125" style="3" customWidth="1"/>
    <col min="9416" max="9419" width="20.7109375" style="3"/>
    <col min="9420" max="9420" width="24" style="3" customWidth="1"/>
    <col min="9421" max="9421" width="23.28515625" style="3" customWidth="1"/>
    <col min="9422" max="9425" width="20.7109375" style="3"/>
    <col min="9426" max="9426" width="24.42578125" style="3" customWidth="1"/>
    <col min="9427" max="9427" width="23.28515625" style="3" customWidth="1"/>
    <col min="9428" max="9431" width="20.7109375" style="3"/>
    <col min="9432" max="9432" width="24.28515625" style="3" customWidth="1"/>
    <col min="9433" max="9433" width="23.28515625" style="3" customWidth="1"/>
    <col min="9434" max="9437" width="20.7109375" style="3"/>
    <col min="9438" max="9438" width="24.28515625" style="3" customWidth="1"/>
    <col min="9439" max="9439" width="23.5703125" style="3" customWidth="1"/>
    <col min="9440" max="9443" width="20.7109375" style="3"/>
    <col min="9444" max="9444" width="24.28515625" style="3" customWidth="1"/>
    <col min="9445" max="9445" width="24.7109375" style="3" customWidth="1"/>
    <col min="9446" max="9449" width="20.7109375" style="3"/>
    <col min="9450" max="9450" width="24" style="3" customWidth="1"/>
    <col min="9451" max="9451" width="23.28515625" style="3" customWidth="1"/>
    <col min="9452" max="9455" width="20.7109375" style="3"/>
    <col min="9456" max="9456" width="24.7109375" style="3" customWidth="1"/>
    <col min="9457" max="9457" width="25.42578125" style="3" customWidth="1"/>
    <col min="9458" max="9461" width="20.7109375" style="3"/>
    <col min="9462" max="9462" width="24" style="3" customWidth="1"/>
    <col min="9463" max="9463" width="42.85546875" style="3" customWidth="1"/>
    <col min="9464" max="9467" width="20.7109375" style="3"/>
    <col min="9468" max="9468" width="24.28515625" style="3" customWidth="1"/>
    <col min="9469" max="9469" width="24" style="3" customWidth="1"/>
    <col min="9470" max="9473" width="20.7109375" style="3"/>
    <col min="9474" max="9474" width="24.28515625" style="3" customWidth="1"/>
    <col min="9475" max="9475" width="25.42578125" style="3" customWidth="1"/>
    <col min="9476" max="9479" width="20.7109375" style="3"/>
    <col min="9480" max="9480" width="24.28515625" style="3" customWidth="1"/>
    <col min="9481" max="9481" width="24.7109375" style="3" customWidth="1"/>
    <col min="9482" max="9485" width="20.7109375" style="3"/>
    <col min="9486" max="9486" width="24.7109375" style="3" customWidth="1"/>
    <col min="9487" max="9487" width="26.42578125" style="3" customWidth="1"/>
    <col min="9488" max="9491" width="20.7109375" style="3"/>
    <col min="9492" max="9492" width="25.140625" style="3" customWidth="1"/>
    <col min="9493" max="9493" width="25.42578125" style="3" customWidth="1"/>
    <col min="9494" max="9603" width="20.7109375" style="3"/>
    <col min="9604" max="9604" width="30.140625" style="3" bestFit="1" customWidth="1"/>
    <col min="9605" max="9605" width="42.7109375" style="3" bestFit="1" customWidth="1"/>
    <col min="9606" max="9606" width="15.42578125" style="3" customWidth="1"/>
    <col min="9607" max="9607" width="23" style="3" customWidth="1"/>
    <col min="9608" max="9608" width="19.42578125" style="3" customWidth="1"/>
    <col min="9609" max="9609" width="18.7109375" style="3" customWidth="1"/>
    <col min="9610" max="9610" width="24.140625" style="3" customWidth="1"/>
    <col min="9611" max="9611" width="24.28515625" style="3" customWidth="1"/>
    <col min="9612" max="9612" width="24.7109375" style="3" customWidth="1"/>
    <col min="9613" max="9615" width="18.7109375" style="3" customWidth="1"/>
    <col min="9616" max="9616" width="23.85546875" style="3" customWidth="1"/>
    <col min="9617" max="9618" width="24.7109375" style="3" customWidth="1"/>
    <col min="9619" max="9621" width="18.7109375" style="3" customWidth="1"/>
    <col min="9622" max="9622" width="24.42578125" style="3" customWidth="1"/>
    <col min="9623" max="9624" width="24.7109375" style="3" customWidth="1"/>
    <col min="9625" max="9627" width="18.7109375" style="3" customWidth="1"/>
    <col min="9628" max="9628" width="24.140625" style="3" customWidth="1"/>
    <col min="9629" max="9629" width="24.42578125" style="3" customWidth="1"/>
    <col min="9630" max="9633" width="20.7109375" style="3"/>
    <col min="9634" max="9634" width="24.28515625" style="3" customWidth="1"/>
    <col min="9635" max="9635" width="25.42578125" style="3" customWidth="1"/>
    <col min="9636" max="9639" width="20.7109375" style="3"/>
    <col min="9640" max="9640" width="24.7109375" style="3" customWidth="1"/>
    <col min="9641" max="9641" width="23.28515625" style="3" customWidth="1"/>
    <col min="9642" max="9645" width="20.7109375" style="3"/>
    <col min="9646" max="9646" width="24" style="3" customWidth="1"/>
    <col min="9647" max="9647" width="23.5703125" style="3" customWidth="1"/>
    <col min="9648" max="9651" width="20.7109375" style="3"/>
    <col min="9652" max="9652" width="24.28515625" style="3" customWidth="1"/>
    <col min="9653" max="9653" width="24" style="3" customWidth="1"/>
    <col min="9654" max="9657" width="20.7109375" style="3"/>
    <col min="9658" max="9658" width="24" style="3" customWidth="1"/>
    <col min="9659" max="9659" width="23.5703125" style="3" customWidth="1"/>
    <col min="9660" max="9663" width="20.7109375" style="3"/>
    <col min="9664" max="9665" width="24.28515625" style="3" customWidth="1"/>
    <col min="9666" max="9669" width="20.7109375" style="3"/>
    <col min="9670" max="9670" width="24.28515625" style="3" customWidth="1"/>
    <col min="9671" max="9671" width="23.5703125" style="3" customWidth="1"/>
    <col min="9672" max="9675" width="20.7109375" style="3"/>
    <col min="9676" max="9676" width="24" style="3" customWidth="1"/>
    <col min="9677" max="9677" width="23.28515625" style="3" customWidth="1"/>
    <col min="9678" max="9681" width="20.7109375" style="3"/>
    <col min="9682" max="9682" width="24.42578125" style="3" customWidth="1"/>
    <col min="9683" max="9683" width="23.28515625" style="3" customWidth="1"/>
    <col min="9684" max="9687" width="20.7109375" style="3"/>
    <col min="9688" max="9688" width="24.28515625" style="3" customWidth="1"/>
    <col min="9689" max="9689" width="23.28515625" style="3" customWidth="1"/>
    <col min="9690" max="9693" width="20.7109375" style="3"/>
    <col min="9694" max="9694" width="24.28515625" style="3" customWidth="1"/>
    <col min="9695" max="9695" width="23.5703125" style="3" customWidth="1"/>
    <col min="9696" max="9699" width="20.7109375" style="3"/>
    <col min="9700" max="9700" width="24.28515625" style="3" customWidth="1"/>
    <col min="9701" max="9701" width="24.7109375" style="3" customWidth="1"/>
    <col min="9702" max="9705" width="20.7109375" style="3"/>
    <col min="9706" max="9706" width="24" style="3" customWidth="1"/>
    <col min="9707" max="9707" width="23.28515625" style="3" customWidth="1"/>
    <col min="9708" max="9711" width="20.7109375" style="3"/>
    <col min="9712" max="9712" width="24.7109375" style="3" customWidth="1"/>
    <col min="9713" max="9713" width="25.42578125" style="3" customWidth="1"/>
    <col min="9714" max="9717" width="20.7109375" style="3"/>
    <col min="9718" max="9718" width="24" style="3" customWidth="1"/>
    <col min="9719" max="9719" width="42.85546875" style="3" customWidth="1"/>
    <col min="9720" max="9723" width="20.7109375" style="3"/>
    <col min="9724" max="9724" width="24.28515625" style="3" customWidth="1"/>
    <col min="9725" max="9725" width="24" style="3" customWidth="1"/>
    <col min="9726" max="9729" width="20.7109375" style="3"/>
    <col min="9730" max="9730" width="24.28515625" style="3" customWidth="1"/>
    <col min="9731" max="9731" width="25.42578125" style="3" customWidth="1"/>
    <col min="9732" max="9735" width="20.7109375" style="3"/>
    <col min="9736" max="9736" width="24.28515625" style="3" customWidth="1"/>
    <col min="9737" max="9737" width="24.7109375" style="3" customWidth="1"/>
    <col min="9738" max="9741" width="20.7109375" style="3"/>
    <col min="9742" max="9742" width="24.7109375" style="3" customWidth="1"/>
    <col min="9743" max="9743" width="26.42578125" style="3" customWidth="1"/>
    <col min="9744" max="9747" width="20.7109375" style="3"/>
    <col min="9748" max="9748" width="25.140625" style="3" customWidth="1"/>
    <col min="9749" max="9749" width="25.42578125" style="3" customWidth="1"/>
    <col min="9750" max="9859" width="20.7109375" style="3"/>
    <col min="9860" max="9860" width="30.140625" style="3" bestFit="1" customWidth="1"/>
    <col min="9861" max="9861" width="42.7109375" style="3" bestFit="1" customWidth="1"/>
    <col min="9862" max="9862" width="15.42578125" style="3" customWidth="1"/>
    <col min="9863" max="9863" width="23" style="3" customWidth="1"/>
    <col min="9864" max="9864" width="19.42578125" style="3" customWidth="1"/>
    <col min="9865" max="9865" width="18.7109375" style="3" customWidth="1"/>
    <col min="9866" max="9866" width="24.140625" style="3" customWidth="1"/>
    <col min="9867" max="9867" width="24.28515625" style="3" customWidth="1"/>
    <col min="9868" max="9868" width="24.7109375" style="3" customWidth="1"/>
    <col min="9869" max="9871" width="18.7109375" style="3" customWidth="1"/>
    <col min="9872" max="9872" width="23.85546875" style="3" customWidth="1"/>
    <col min="9873" max="9874" width="24.7109375" style="3" customWidth="1"/>
    <col min="9875" max="9877" width="18.7109375" style="3" customWidth="1"/>
    <col min="9878" max="9878" width="24.42578125" style="3" customWidth="1"/>
    <col min="9879" max="9880" width="24.7109375" style="3" customWidth="1"/>
    <col min="9881" max="9883" width="18.7109375" style="3" customWidth="1"/>
    <col min="9884" max="9884" width="24.140625" style="3" customWidth="1"/>
    <col min="9885" max="9885" width="24.42578125" style="3" customWidth="1"/>
    <col min="9886" max="9889" width="20.7109375" style="3"/>
    <col min="9890" max="9890" width="24.28515625" style="3" customWidth="1"/>
    <col min="9891" max="9891" width="25.42578125" style="3" customWidth="1"/>
    <col min="9892" max="9895" width="20.7109375" style="3"/>
    <col min="9896" max="9896" width="24.7109375" style="3" customWidth="1"/>
    <col min="9897" max="9897" width="23.28515625" style="3" customWidth="1"/>
    <col min="9898" max="9901" width="20.7109375" style="3"/>
    <col min="9902" max="9902" width="24" style="3" customWidth="1"/>
    <col min="9903" max="9903" width="23.5703125" style="3" customWidth="1"/>
    <col min="9904" max="9907" width="20.7109375" style="3"/>
    <col min="9908" max="9908" width="24.28515625" style="3" customWidth="1"/>
    <col min="9909" max="9909" width="24" style="3" customWidth="1"/>
    <col min="9910" max="9913" width="20.7109375" style="3"/>
    <col min="9914" max="9914" width="24" style="3" customWidth="1"/>
    <col min="9915" max="9915" width="23.5703125" style="3" customWidth="1"/>
    <col min="9916" max="9919" width="20.7109375" style="3"/>
    <col min="9920" max="9921" width="24.28515625" style="3" customWidth="1"/>
    <col min="9922" max="9925" width="20.7109375" style="3"/>
    <col min="9926" max="9926" width="24.28515625" style="3" customWidth="1"/>
    <col min="9927" max="9927" width="23.5703125" style="3" customWidth="1"/>
    <col min="9928" max="9931" width="20.7109375" style="3"/>
    <col min="9932" max="9932" width="24" style="3" customWidth="1"/>
    <col min="9933" max="9933" width="23.28515625" style="3" customWidth="1"/>
    <col min="9934" max="9937" width="20.7109375" style="3"/>
    <col min="9938" max="9938" width="24.42578125" style="3" customWidth="1"/>
    <col min="9939" max="9939" width="23.28515625" style="3" customWidth="1"/>
    <col min="9940" max="9943" width="20.7109375" style="3"/>
    <col min="9944" max="9944" width="24.28515625" style="3" customWidth="1"/>
    <col min="9945" max="9945" width="23.28515625" style="3" customWidth="1"/>
    <col min="9946" max="9949" width="20.7109375" style="3"/>
    <col min="9950" max="9950" width="24.28515625" style="3" customWidth="1"/>
    <col min="9951" max="9951" width="23.5703125" style="3" customWidth="1"/>
    <col min="9952" max="9955" width="20.7109375" style="3"/>
    <col min="9956" max="9956" width="24.28515625" style="3" customWidth="1"/>
    <col min="9957" max="9957" width="24.7109375" style="3" customWidth="1"/>
    <col min="9958" max="9961" width="20.7109375" style="3"/>
    <col min="9962" max="9962" width="24" style="3" customWidth="1"/>
    <col min="9963" max="9963" width="23.28515625" style="3" customWidth="1"/>
    <col min="9964" max="9967" width="20.7109375" style="3"/>
    <col min="9968" max="9968" width="24.7109375" style="3" customWidth="1"/>
    <col min="9969" max="9969" width="25.42578125" style="3" customWidth="1"/>
    <col min="9970" max="9973" width="20.7109375" style="3"/>
    <col min="9974" max="9974" width="24" style="3" customWidth="1"/>
    <col min="9975" max="9975" width="42.85546875" style="3" customWidth="1"/>
    <col min="9976" max="9979" width="20.7109375" style="3"/>
    <col min="9980" max="9980" width="24.28515625" style="3" customWidth="1"/>
    <col min="9981" max="9981" width="24" style="3" customWidth="1"/>
    <col min="9982" max="9985" width="20.7109375" style="3"/>
    <col min="9986" max="9986" width="24.28515625" style="3" customWidth="1"/>
    <col min="9987" max="9987" width="25.42578125" style="3" customWidth="1"/>
    <col min="9988" max="9991" width="20.7109375" style="3"/>
    <col min="9992" max="9992" width="24.28515625" style="3" customWidth="1"/>
    <col min="9993" max="9993" width="24.7109375" style="3" customWidth="1"/>
    <col min="9994" max="9997" width="20.7109375" style="3"/>
    <col min="9998" max="9998" width="24.7109375" style="3" customWidth="1"/>
    <col min="9999" max="9999" width="26.42578125" style="3" customWidth="1"/>
    <col min="10000" max="10003" width="20.7109375" style="3"/>
    <col min="10004" max="10004" width="25.140625" style="3" customWidth="1"/>
    <col min="10005" max="10005" width="25.42578125" style="3" customWidth="1"/>
    <col min="10006" max="10115" width="20.7109375" style="3"/>
    <col min="10116" max="10116" width="30.140625" style="3" bestFit="1" customWidth="1"/>
    <col min="10117" max="10117" width="42.7109375" style="3" bestFit="1" customWidth="1"/>
    <col min="10118" max="10118" width="15.42578125" style="3" customWidth="1"/>
    <col min="10119" max="10119" width="23" style="3" customWidth="1"/>
    <col min="10120" max="10120" width="19.42578125" style="3" customWidth="1"/>
    <col min="10121" max="10121" width="18.7109375" style="3" customWidth="1"/>
    <col min="10122" max="10122" width="24.140625" style="3" customWidth="1"/>
    <col min="10123" max="10123" width="24.28515625" style="3" customWidth="1"/>
    <col min="10124" max="10124" width="24.7109375" style="3" customWidth="1"/>
    <col min="10125" max="10127" width="18.7109375" style="3" customWidth="1"/>
    <col min="10128" max="10128" width="23.85546875" style="3" customWidth="1"/>
    <col min="10129" max="10130" width="24.7109375" style="3" customWidth="1"/>
    <col min="10131" max="10133" width="18.7109375" style="3" customWidth="1"/>
    <col min="10134" max="10134" width="24.42578125" style="3" customWidth="1"/>
    <col min="10135" max="10136" width="24.7109375" style="3" customWidth="1"/>
    <col min="10137" max="10139" width="18.7109375" style="3" customWidth="1"/>
    <col min="10140" max="10140" width="24.140625" style="3" customWidth="1"/>
    <col min="10141" max="10141" width="24.42578125" style="3" customWidth="1"/>
    <col min="10142" max="10145" width="20.7109375" style="3"/>
    <col min="10146" max="10146" width="24.28515625" style="3" customWidth="1"/>
    <col min="10147" max="10147" width="25.42578125" style="3" customWidth="1"/>
    <col min="10148" max="10151" width="20.7109375" style="3"/>
    <col min="10152" max="10152" width="24.7109375" style="3" customWidth="1"/>
    <col min="10153" max="10153" width="23.28515625" style="3" customWidth="1"/>
    <col min="10154" max="10157" width="20.7109375" style="3"/>
    <col min="10158" max="10158" width="24" style="3" customWidth="1"/>
    <col min="10159" max="10159" width="23.5703125" style="3" customWidth="1"/>
    <col min="10160" max="10163" width="20.7109375" style="3"/>
    <col min="10164" max="10164" width="24.28515625" style="3" customWidth="1"/>
    <col min="10165" max="10165" width="24" style="3" customWidth="1"/>
    <col min="10166" max="10169" width="20.7109375" style="3"/>
    <col min="10170" max="10170" width="24" style="3" customWidth="1"/>
    <col min="10171" max="10171" width="23.5703125" style="3" customWidth="1"/>
    <col min="10172" max="10175" width="20.7109375" style="3"/>
    <col min="10176" max="10177" width="24.28515625" style="3" customWidth="1"/>
    <col min="10178" max="10181" width="20.7109375" style="3"/>
    <col min="10182" max="10182" width="24.28515625" style="3" customWidth="1"/>
    <col min="10183" max="10183" width="23.5703125" style="3" customWidth="1"/>
    <col min="10184" max="10187" width="20.7109375" style="3"/>
    <col min="10188" max="10188" width="24" style="3" customWidth="1"/>
    <col min="10189" max="10189" width="23.28515625" style="3" customWidth="1"/>
    <col min="10190" max="10193" width="20.7109375" style="3"/>
    <col min="10194" max="10194" width="24.42578125" style="3" customWidth="1"/>
    <col min="10195" max="10195" width="23.28515625" style="3" customWidth="1"/>
    <col min="10196" max="10199" width="20.7109375" style="3"/>
    <col min="10200" max="10200" width="24.28515625" style="3" customWidth="1"/>
    <col min="10201" max="10201" width="23.28515625" style="3" customWidth="1"/>
    <col min="10202" max="10205" width="20.7109375" style="3"/>
    <col min="10206" max="10206" width="24.28515625" style="3" customWidth="1"/>
    <col min="10207" max="10207" width="23.5703125" style="3" customWidth="1"/>
    <col min="10208" max="10211" width="20.7109375" style="3"/>
    <col min="10212" max="10212" width="24.28515625" style="3" customWidth="1"/>
    <col min="10213" max="10213" width="24.7109375" style="3" customWidth="1"/>
    <col min="10214" max="10217" width="20.7109375" style="3"/>
    <col min="10218" max="10218" width="24" style="3" customWidth="1"/>
    <col min="10219" max="10219" width="23.28515625" style="3" customWidth="1"/>
    <col min="10220" max="10223" width="20.7109375" style="3"/>
    <col min="10224" max="10224" width="24.7109375" style="3" customWidth="1"/>
    <col min="10225" max="10225" width="25.42578125" style="3" customWidth="1"/>
    <col min="10226" max="10229" width="20.7109375" style="3"/>
    <col min="10230" max="10230" width="24" style="3" customWidth="1"/>
    <col min="10231" max="10231" width="42.85546875" style="3" customWidth="1"/>
    <col min="10232" max="10235" width="20.7109375" style="3"/>
    <col min="10236" max="10236" width="24.28515625" style="3" customWidth="1"/>
    <col min="10237" max="10237" width="24" style="3" customWidth="1"/>
    <col min="10238" max="10241" width="20.7109375" style="3"/>
    <col min="10242" max="10242" width="24.28515625" style="3" customWidth="1"/>
    <col min="10243" max="10243" width="25.42578125" style="3" customWidth="1"/>
    <col min="10244" max="10247" width="20.7109375" style="3"/>
    <col min="10248" max="10248" width="24.28515625" style="3" customWidth="1"/>
    <col min="10249" max="10249" width="24.7109375" style="3" customWidth="1"/>
    <col min="10250" max="10253" width="20.7109375" style="3"/>
    <col min="10254" max="10254" width="24.7109375" style="3" customWidth="1"/>
    <col min="10255" max="10255" width="26.42578125" style="3" customWidth="1"/>
    <col min="10256" max="10259" width="20.7109375" style="3"/>
    <col min="10260" max="10260" width="25.140625" style="3" customWidth="1"/>
    <col min="10261" max="10261" width="25.42578125" style="3" customWidth="1"/>
    <col min="10262" max="10371" width="20.7109375" style="3"/>
    <col min="10372" max="10372" width="30.140625" style="3" bestFit="1" customWidth="1"/>
    <col min="10373" max="10373" width="42.7109375" style="3" bestFit="1" customWidth="1"/>
    <col min="10374" max="10374" width="15.42578125" style="3" customWidth="1"/>
    <col min="10375" max="10375" width="23" style="3" customWidth="1"/>
    <col min="10376" max="10376" width="19.42578125" style="3" customWidth="1"/>
    <col min="10377" max="10377" width="18.7109375" style="3" customWidth="1"/>
    <col min="10378" max="10378" width="24.140625" style="3" customWidth="1"/>
    <col min="10379" max="10379" width="24.28515625" style="3" customWidth="1"/>
    <col min="10380" max="10380" width="24.7109375" style="3" customWidth="1"/>
    <col min="10381" max="10383" width="18.7109375" style="3" customWidth="1"/>
    <col min="10384" max="10384" width="23.85546875" style="3" customWidth="1"/>
    <col min="10385" max="10386" width="24.7109375" style="3" customWidth="1"/>
    <col min="10387" max="10389" width="18.7109375" style="3" customWidth="1"/>
    <col min="10390" max="10390" width="24.42578125" style="3" customWidth="1"/>
    <col min="10391" max="10392" width="24.7109375" style="3" customWidth="1"/>
    <col min="10393" max="10395" width="18.7109375" style="3" customWidth="1"/>
    <col min="10396" max="10396" width="24.140625" style="3" customWidth="1"/>
    <col min="10397" max="10397" width="24.42578125" style="3" customWidth="1"/>
    <col min="10398" max="10401" width="20.7109375" style="3"/>
    <col min="10402" max="10402" width="24.28515625" style="3" customWidth="1"/>
    <col min="10403" max="10403" width="25.42578125" style="3" customWidth="1"/>
    <col min="10404" max="10407" width="20.7109375" style="3"/>
    <col min="10408" max="10408" width="24.7109375" style="3" customWidth="1"/>
    <col min="10409" max="10409" width="23.28515625" style="3" customWidth="1"/>
    <col min="10410" max="10413" width="20.7109375" style="3"/>
    <col min="10414" max="10414" width="24" style="3" customWidth="1"/>
    <col min="10415" max="10415" width="23.5703125" style="3" customWidth="1"/>
    <col min="10416" max="10419" width="20.7109375" style="3"/>
    <col min="10420" max="10420" width="24.28515625" style="3" customWidth="1"/>
    <col min="10421" max="10421" width="24" style="3" customWidth="1"/>
    <col min="10422" max="10425" width="20.7109375" style="3"/>
    <col min="10426" max="10426" width="24" style="3" customWidth="1"/>
    <col min="10427" max="10427" width="23.5703125" style="3" customWidth="1"/>
    <col min="10428" max="10431" width="20.7109375" style="3"/>
    <col min="10432" max="10433" width="24.28515625" style="3" customWidth="1"/>
    <col min="10434" max="10437" width="20.7109375" style="3"/>
    <col min="10438" max="10438" width="24.28515625" style="3" customWidth="1"/>
    <col min="10439" max="10439" width="23.5703125" style="3" customWidth="1"/>
    <col min="10440" max="10443" width="20.7109375" style="3"/>
    <col min="10444" max="10444" width="24" style="3" customWidth="1"/>
    <col min="10445" max="10445" width="23.28515625" style="3" customWidth="1"/>
    <col min="10446" max="10449" width="20.7109375" style="3"/>
    <col min="10450" max="10450" width="24.42578125" style="3" customWidth="1"/>
    <col min="10451" max="10451" width="23.28515625" style="3" customWidth="1"/>
    <col min="10452" max="10455" width="20.7109375" style="3"/>
    <col min="10456" max="10456" width="24.28515625" style="3" customWidth="1"/>
    <col min="10457" max="10457" width="23.28515625" style="3" customWidth="1"/>
    <col min="10458" max="10461" width="20.7109375" style="3"/>
    <col min="10462" max="10462" width="24.28515625" style="3" customWidth="1"/>
    <col min="10463" max="10463" width="23.5703125" style="3" customWidth="1"/>
    <col min="10464" max="10467" width="20.7109375" style="3"/>
    <col min="10468" max="10468" width="24.28515625" style="3" customWidth="1"/>
    <col min="10469" max="10469" width="24.7109375" style="3" customWidth="1"/>
    <col min="10470" max="10473" width="20.7109375" style="3"/>
    <col min="10474" max="10474" width="24" style="3" customWidth="1"/>
    <col min="10475" max="10475" width="23.28515625" style="3" customWidth="1"/>
    <col min="10476" max="10479" width="20.7109375" style="3"/>
    <col min="10480" max="10480" width="24.7109375" style="3" customWidth="1"/>
    <col min="10481" max="10481" width="25.42578125" style="3" customWidth="1"/>
    <col min="10482" max="10485" width="20.7109375" style="3"/>
    <col min="10486" max="10486" width="24" style="3" customWidth="1"/>
    <col min="10487" max="10487" width="42.85546875" style="3" customWidth="1"/>
    <col min="10488" max="10491" width="20.7109375" style="3"/>
    <col min="10492" max="10492" width="24.28515625" style="3" customWidth="1"/>
    <col min="10493" max="10493" width="24" style="3" customWidth="1"/>
    <col min="10494" max="10497" width="20.7109375" style="3"/>
    <col min="10498" max="10498" width="24.28515625" style="3" customWidth="1"/>
    <col min="10499" max="10499" width="25.42578125" style="3" customWidth="1"/>
    <col min="10500" max="10503" width="20.7109375" style="3"/>
    <col min="10504" max="10504" width="24.28515625" style="3" customWidth="1"/>
    <col min="10505" max="10505" width="24.7109375" style="3" customWidth="1"/>
    <col min="10506" max="10509" width="20.7109375" style="3"/>
    <col min="10510" max="10510" width="24.7109375" style="3" customWidth="1"/>
    <col min="10511" max="10511" width="26.42578125" style="3" customWidth="1"/>
    <col min="10512" max="10515" width="20.7109375" style="3"/>
    <col min="10516" max="10516" width="25.140625" style="3" customWidth="1"/>
    <col min="10517" max="10517" width="25.42578125" style="3" customWidth="1"/>
    <col min="10518" max="10627" width="20.7109375" style="3"/>
    <col min="10628" max="10628" width="30.140625" style="3" bestFit="1" customWidth="1"/>
    <col min="10629" max="10629" width="42.7109375" style="3" bestFit="1" customWidth="1"/>
    <col min="10630" max="10630" width="15.42578125" style="3" customWidth="1"/>
    <col min="10631" max="10631" width="23" style="3" customWidth="1"/>
    <col min="10632" max="10632" width="19.42578125" style="3" customWidth="1"/>
    <col min="10633" max="10633" width="18.7109375" style="3" customWidth="1"/>
    <col min="10634" max="10634" width="24.140625" style="3" customWidth="1"/>
    <col min="10635" max="10635" width="24.28515625" style="3" customWidth="1"/>
    <col min="10636" max="10636" width="24.7109375" style="3" customWidth="1"/>
    <col min="10637" max="10639" width="18.7109375" style="3" customWidth="1"/>
    <col min="10640" max="10640" width="23.85546875" style="3" customWidth="1"/>
    <col min="10641" max="10642" width="24.7109375" style="3" customWidth="1"/>
    <col min="10643" max="10645" width="18.7109375" style="3" customWidth="1"/>
    <col min="10646" max="10646" width="24.42578125" style="3" customWidth="1"/>
    <col min="10647" max="10648" width="24.7109375" style="3" customWidth="1"/>
    <col min="10649" max="10651" width="18.7109375" style="3" customWidth="1"/>
    <col min="10652" max="10652" width="24.140625" style="3" customWidth="1"/>
    <col min="10653" max="10653" width="24.42578125" style="3" customWidth="1"/>
    <col min="10654" max="10657" width="20.7109375" style="3"/>
    <col min="10658" max="10658" width="24.28515625" style="3" customWidth="1"/>
    <col min="10659" max="10659" width="25.42578125" style="3" customWidth="1"/>
    <col min="10660" max="10663" width="20.7109375" style="3"/>
    <col min="10664" max="10664" width="24.7109375" style="3" customWidth="1"/>
    <col min="10665" max="10665" width="23.28515625" style="3" customWidth="1"/>
    <col min="10666" max="10669" width="20.7109375" style="3"/>
    <col min="10670" max="10670" width="24" style="3" customWidth="1"/>
    <col min="10671" max="10671" width="23.5703125" style="3" customWidth="1"/>
    <col min="10672" max="10675" width="20.7109375" style="3"/>
    <col min="10676" max="10676" width="24.28515625" style="3" customWidth="1"/>
    <col min="10677" max="10677" width="24" style="3" customWidth="1"/>
    <col min="10678" max="10681" width="20.7109375" style="3"/>
    <col min="10682" max="10682" width="24" style="3" customWidth="1"/>
    <col min="10683" max="10683" width="23.5703125" style="3" customWidth="1"/>
    <col min="10684" max="10687" width="20.7109375" style="3"/>
    <col min="10688" max="10689" width="24.28515625" style="3" customWidth="1"/>
    <col min="10690" max="10693" width="20.7109375" style="3"/>
    <col min="10694" max="10694" width="24.28515625" style="3" customWidth="1"/>
    <col min="10695" max="10695" width="23.5703125" style="3" customWidth="1"/>
    <col min="10696" max="10699" width="20.7109375" style="3"/>
    <col min="10700" max="10700" width="24" style="3" customWidth="1"/>
    <col min="10701" max="10701" width="23.28515625" style="3" customWidth="1"/>
    <col min="10702" max="10705" width="20.7109375" style="3"/>
    <col min="10706" max="10706" width="24.42578125" style="3" customWidth="1"/>
    <col min="10707" max="10707" width="23.28515625" style="3" customWidth="1"/>
    <col min="10708" max="10711" width="20.7109375" style="3"/>
    <col min="10712" max="10712" width="24.28515625" style="3" customWidth="1"/>
    <col min="10713" max="10713" width="23.28515625" style="3" customWidth="1"/>
    <col min="10714" max="10717" width="20.7109375" style="3"/>
    <col min="10718" max="10718" width="24.28515625" style="3" customWidth="1"/>
    <col min="10719" max="10719" width="23.5703125" style="3" customWidth="1"/>
    <col min="10720" max="10723" width="20.7109375" style="3"/>
    <col min="10724" max="10724" width="24.28515625" style="3" customWidth="1"/>
    <col min="10725" max="10725" width="24.7109375" style="3" customWidth="1"/>
    <col min="10726" max="10729" width="20.7109375" style="3"/>
    <col min="10730" max="10730" width="24" style="3" customWidth="1"/>
    <col min="10731" max="10731" width="23.28515625" style="3" customWidth="1"/>
    <col min="10732" max="10735" width="20.7109375" style="3"/>
    <col min="10736" max="10736" width="24.7109375" style="3" customWidth="1"/>
    <col min="10737" max="10737" width="25.42578125" style="3" customWidth="1"/>
    <col min="10738" max="10741" width="20.7109375" style="3"/>
    <col min="10742" max="10742" width="24" style="3" customWidth="1"/>
    <col min="10743" max="10743" width="42.85546875" style="3" customWidth="1"/>
    <col min="10744" max="10747" width="20.7109375" style="3"/>
    <col min="10748" max="10748" width="24.28515625" style="3" customWidth="1"/>
    <col min="10749" max="10749" width="24" style="3" customWidth="1"/>
    <col min="10750" max="10753" width="20.7109375" style="3"/>
    <col min="10754" max="10754" width="24.28515625" style="3" customWidth="1"/>
    <col min="10755" max="10755" width="25.42578125" style="3" customWidth="1"/>
    <col min="10756" max="10759" width="20.7109375" style="3"/>
    <col min="10760" max="10760" width="24.28515625" style="3" customWidth="1"/>
    <col min="10761" max="10761" width="24.7109375" style="3" customWidth="1"/>
    <col min="10762" max="10765" width="20.7109375" style="3"/>
    <col min="10766" max="10766" width="24.7109375" style="3" customWidth="1"/>
    <col min="10767" max="10767" width="26.42578125" style="3" customWidth="1"/>
    <col min="10768" max="10771" width="20.7109375" style="3"/>
    <col min="10772" max="10772" width="25.140625" style="3" customWidth="1"/>
    <col min="10773" max="10773" width="25.42578125" style="3" customWidth="1"/>
    <col min="10774" max="10883" width="20.7109375" style="3"/>
    <col min="10884" max="10884" width="30.140625" style="3" bestFit="1" customWidth="1"/>
    <col min="10885" max="10885" width="42.7109375" style="3" bestFit="1" customWidth="1"/>
    <col min="10886" max="10886" width="15.42578125" style="3" customWidth="1"/>
    <col min="10887" max="10887" width="23" style="3" customWidth="1"/>
    <col min="10888" max="10888" width="19.42578125" style="3" customWidth="1"/>
    <col min="10889" max="10889" width="18.7109375" style="3" customWidth="1"/>
    <col min="10890" max="10890" width="24.140625" style="3" customWidth="1"/>
    <col min="10891" max="10891" width="24.28515625" style="3" customWidth="1"/>
    <col min="10892" max="10892" width="24.7109375" style="3" customWidth="1"/>
    <col min="10893" max="10895" width="18.7109375" style="3" customWidth="1"/>
    <col min="10896" max="10896" width="23.85546875" style="3" customWidth="1"/>
    <col min="10897" max="10898" width="24.7109375" style="3" customWidth="1"/>
    <col min="10899" max="10901" width="18.7109375" style="3" customWidth="1"/>
    <col min="10902" max="10902" width="24.42578125" style="3" customWidth="1"/>
    <col min="10903" max="10904" width="24.7109375" style="3" customWidth="1"/>
    <col min="10905" max="10907" width="18.7109375" style="3" customWidth="1"/>
    <col min="10908" max="10908" width="24.140625" style="3" customWidth="1"/>
    <col min="10909" max="10909" width="24.42578125" style="3" customWidth="1"/>
    <col min="10910" max="10913" width="20.7109375" style="3"/>
    <col min="10914" max="10914" width="24.28515625" style="3" customWidth="1"/>
    <col min="10915" max="10915" width="25.42578125" style="3" customWidth="1"/>
    <col min="10916" max="10919" width="20.7109375" style="3"/>
    <col min="10920" max="10920" width="24.7109375" style="3" customWidth="1"/>
    <col min="10921" max="10921" width="23.28515625" style="3" customWidth="1"/>
    <col min="10922" max="10925" width="20.7109375" style="3"/>
    <col min="10926" max="10926" width="24" style="3" customWidth="1"/>
    <col min="10927" max="10927" width="23.5703125" style="3" customWidth="1"/>
    <col min="10928" max="10931" width="20.7109375" style="3"/>
    <col min="10932" max="10932" width="24.28515625" style="3" customWidth="1"/>
    <col min="10933" max="10933" width="24" style="3" customWidth="1"/>
    <col min="10934" max="10937" width="20.7109375" style="3"/>
    <col min="10938" max="10938" width="24" style="3" customWidth="1"/>
    <col min="10939" max="10939" width="23.5703125" style="3" customWidth="1"/>
    <col min="10940" max="10943" width="20.7109375" style="3"/>
    <col min="10944" max="10945" width="24.28515625" style="3" customWidth="1"/>
    <col min="10946" max="10949" width="20.7109375" style="3"/>
    <col min="10950" max="10950" width="24.28515625" style="3" customWidth="1"/>
    <col min="10951" max="10951" width="23.5703125" style="3" customWidth="1"/>
    <col min="10952" max="10955" width="20.7109375" style="3"/>
    <col min="10956" max="10956" width="24" style="3" customWidth="1"/>
    <col min="10957" max="10957" width="23.28515625" style="3" customWidth="1"/>
    <col min="10958" max="10961" width="20.7109375" style="3"/>
    <col min="10962" max="10962" width="24.42578125" style="3" customWidth="1"/>
    <col min="10963" max="10963" width="23.28515625" style="3" customWidth="1"/>
    <col min="10964" max="10967" width="20.7109375" style="3"/>
    <col min="10968" max="10968" width="24.28515625" style="3" customWidth="1"/>
    <col min="10969" max="10969" width="23.28515625" style="3" customWidth="1"/>
    <col min="10970" max="10973" width="20.7109375" style="3"/>
    <col min="10974" max="10974" width="24.28515625" style="3" customWidth="1"/>
    <col min="10975" max="10975" width="23.5703125" style="3" customWidth="1"/>
    <col min="10976" max="10979" width="20.7109375" style="3"/>
    <col min="10980" max="10980" width="24.28515625" style="3" customWidth="1"/>
    <col min="10981" max="10981" width="24.7109375" style="3" customWidth="1"/>
    <col min="10982" max="10985" width="20.7109375" style="3"/>
    <col min="10986" max="10986" width="24" style="3" customWidth="1"/>
    <col min="10987" max="10987" width="23.28515625" style="3" customWidth="1"/>
    <col min="10988" max="10991" width="20.7109375" style="3"/>
    <col min="10992" max="10992" width="24.7109375" style="3" customWidth="1"/>
    <col min="10993" max="10993" width="25.42578125" style="3" customWidth="1"/>
    <col min="10994" max="10997" width="20.7109375" style="3"/>
    <col min="10998" max="10998" width="24" style="3" customWidth="1"/>
    <col min="10999" max="10999" width="42.85546875" style="3" customWidth="1"/>
    <col min="11000" max="11003" width="20.7109375" style="3"/>
    <col min="11004" max="11004" width="24.28515625" style="3" customWidth="1"/>
    <col min="11005" max="11005" width="24" style="3" customWidth="1"/>
    <col min="11006" max="11009" width="20.7109375" style="3"/>
    <col min="11010" max="11010" width="24.28515625" style="3" customWidth="1"/>
    <col min="11011" max="11011" width="25.42578125" style="3" customWidth="1"/>
    <col min="11012" max="11015" width="20.7109375" style="3"/>
    <col min="11016" max="11016" width="24.28515625" style="3" customWidth="1"/>
    <col min="11017" max="11017" width="24.7109375" style="3" customWidth="1"/>
    <col min="11018" max="11021" width="20.7109375" style="3"/>
    <col min="11022" max="11022" width="24.7109375" style="3" customWidth="1"/>
    <col min="11023" max="11023" width="26.42578125" style="3" customWidth="1"/>
    <col min="11024" max="11027" width="20.7109375" style="3"/>
    <col min="11028" max="11028" width="25.140625" style="3" customWidth="1"/>
    <col min="11029" max="11029" width="25.42578125" style="3" customWidth="1"/>
    <col min="11030" max="11139" width="20.7109375" style="3"/>
    <col min="11140" max="11140" width="30.140625" style="3" bestFit="1" customWidth="1"/>
    <col min="11141" max="11141" width="42.7109375" style="3" bestFit="1" customWidth="1"/>
    <col min="11142" max="11142" width="15.42578125" style="3" customWidth="1"/>
    <col min="11143" max="11143" width="23" style="3" customWidth="1"/>
    <col min="11144" max="11144" width="19.42578125" style="3" customWidth="1"/>
    <col min="11145" max="11145" width="18.7109375" style="3" customWidth="1"/>
    <col min="11146" max="11146" width="24.140625" style="3" customWidth="1"/>
    <col min="11147" max="11147" width="24.28515625" style="3" customWidth="1"/>
    <col min="11148" max="11148" width="24.7109375" style="3" customWidth="1"/>
    <col min="11149" max="11151" width="18.7109375" style="3" customWidth="1"/>
    <col min="11152" max="11152" width="23.85546875" style="3" customWidth="1"/>
    <col min="11153" max="11154" width="24.7109375" style="3" customWidth="1"/>
    <col min="11155" max="11157" width="18.7109375" style="3" customWidth="1"/>
    <col min="11158" max="11158" width="24.42578125" style="3" customWidth="1"/>
    <col min="11159" max="11160" width="24.7109375" style="3" customWidth="1"/>
    <col min="11161" max="11163" width="18.7109375" style="3" customWidth="1"/>
    <col min="11164" max="11164" width="24.140625" style="3" customWidth="1"/>
    <col min="11165" max="11165" width="24.42578125" style="3" customWidth="1"/>
    <col min="11166" max="11169" width="20.7109375" style="3"/>
    <col min="11170" max="11170" width="24.28515625" style="3" customWidth="1"/>
    <col min="11171" max="11171" width="25.42578125" style="3" customWidth="1"/>
    <col min="11172" max="11175" width="20.7109375" style="3"/>
    <col min="11176" max="11176" width="24.7109375" style="3" customWidth="1"/>
    <col min="11177" max="11177" width="23.28515625" style="3" customWidth="1"/>
    <col min="11178" max="11181" width="20.7109375" style="3"/>
    <col min="11182" max="11182" width="24" style="3" customWidth="1"/>
    <col min="11183" max="11183" width="23.5703125" style="3" customWidth="1"/>
    <col min="11184" max="11187" width="20.7109375" style="3"/>
    <col min="11188" max="11188" width="24.28515625" style="3" customWidth="1"/>
    <col min="11189" max="11189" width="24" style="3" customWidth="1"/>
    <col min="11190" max="11193" width="20.7109375" style="3"/>
    <col min="11194" max="11194" width="24" style="3" customWidth="1"/>
    <col min="11195" max="11195" width="23.5703125" style="3" customWidth="1"/>
    <col min="11196" max="11199" width="20.7109375" style="3"/>
    <col min="11200" max="11201" width="24.28515625" style="3" customWidth="1"/>
    <col min="11202" max="11205" width="20.7109375" style="3"/>
    <col min="11206" max="11206" width="24.28515625" style="3" customWidth="1"/>
    <col min="11207" max="11207" width="23.5703125" style="3" customWidth="1"/>
    <col min="11208" max="11211" width="20.7109375" style="3"/>
    <col min="11212" max="11212" width="24" style="3" customWidth="1"/>
    <col min="11213" max="11213" width="23.28515625" style="3" customWidth="1"/>
    <col min="11214" max="11217" width="20.7109375" style="3"/>
    <col min="11218" max="11218" width="24.42578125" style="3" customWidth="1"/>
    <col min="11219" max="11219" width="23.28515625" style="3" customWidth="1"/>
    <col min="11220" max="11223" width="20.7109375" style="3"/>
    <col min="11224" max="11224" width="24.28515625" style="3" customWidth="1"/>
    <col min="11225" max="11225" width="23.28515625" style="3" customWidth="1"/>
    <col min="11226" max="11229" width="20.7109375" style="3"/>
    <col min="11230" max="11230" width="24.28515625" style="3" customWidth="1"/>
    <col min="11231" max="11231" width="23.5703125" style="3" customWidth="1"/>
    <col min="11232" max="11235" width="20.7109375" style="3"/>
    <col min="11236" max="11236" width="24.28515625" style="3" customWidth="1"/>
    <col min="11237" max="11237" width="24.7109375" style="3" customWidth="1"/>
    <col min="11238" max="11241" width="20.7109375" style="3"/>
    <col min="11242" max="11242" width="24" style="3" customWidth="1"/>
    <col min="11243" max="11243" width="23.28515625" style="3" customWidth="1"/>
    <col min="11244" max="11247" width="20.7109375" style="3"/>
    <col min="11248" max="11248" width="24.7109375" style="3" customWidth="1"/>
    <col min="11249" max="11249" width="25.42578125" style="3" customWidth="1"/>
    <col min="11250" max="11253" width="20.7109375" style="3"/>
    <col min="11254" max="11254" width="24" style="3" customWidth="1"/>
    <col min="11255" max="11255" width="42.85546875" style="3" customWidth="1"/>
    <col min="11256" max="11259" width="20.7109375" style="3"/>
    <col min="11260" max="11260" width="24.28515625" style="3" customWidth="1"/>
    <col min="11261" max="11261" width="24" style="3" customWidth="1"/>
    <col min="11262" max="11265" width="20.7109375" style="3"/>
    <col min="11266" max="11266" width="24.28515625" style="3" customWidth="1"/>
    <col min="11267" max="11267" width="25.42578125" style="3" customWidth="1"/>
    <col min="11268" max="11271" width="20.7109375" style="3"/>
    <col min="11272" max="11272" width="24.28515625" style="3" customWidth="1"/>
    <col min="11273" max="11273" width="24.7109375" style="3" customWidth="1"/>
    <col min="11274" max="11277" width="20.7109375" style="3"/>
    <col min="11278" max="11278" width="24.7109375" style="3" customWidth="1"/>
    <col min="11279" max="11279" width="26.42578125" style="3" customWidth="1"/>
    <col min="11280" max="11283" width="20.7109375" style="3"/>
    <col min="11284" max="11284" width="25.140625" style="3" customWidth="1"/>
    <col min="11285" max="11285" width="25.42578125" style="3" customWidth="1"/>
    <col min="11286" max="11395" width="20.7109375" style="3"/>
    <col min="11396" max="11396" width="30.140625" style="3" bestFit="1" customWidth="1"/>
    <col min="11397" max="11397" width="42.7109375" style="3" bestFit="1" customWidth="1"/>
    <col min="11398" max="11398" width="15.42578125" style="3" customWidth="1"/>
    <col min="11399" max="11399" width="23" style="3" customWidth="1"/>
    <col min="11400" max="11400" width="19.42578125" style="3" customWidth="1"/>
    <col min="11401" max="11401" width="18.7109375" style="3" customWidth="1"/>
    <col min="11402" max="11402" width="24.140625" style="3" customWidth="1"/>
    <col min="11403" max="11403" width="24.28515625" style="3" customWidth="1"/>
    <col min="11404" max="11404" width="24.7109375" style="3" customWidth="1"/>
    <col min="11405" max="11407" width="18.7109375" style="3" customWidth="1"/>
    <col min="11408" max="11408" width="23.85546875" style="3" customWidth="1"/>
    <col min="11409" max="11410" width="24.7109375" style="3" customWidth="1"/>
    <col min="11411" max="11413" width="18.7109375" style="3" customWidth="1"/>
    <col min="11414" max="11414" width="24.42578125" style="3" customWidth="1"/>
    <col min="11415" max="11416" width="24.7109375" style="3" customWidth="1"/>
    <col min="11417" max="11419" width="18.7109375" style="3" customWidth="1"/>
    <col min="11420" max="11420" width="24.140625" style="3" customWidth="1"/>
    <col min="11421" max="11421" width="24.42578125" style="3" customWidth="1"/>
    <col min="11422" max="11425" width="20.7109375" style="3"/>
    <col min="11426" max="11426" width="24.28515625" style="3" customWidth="1"/>
    <col min="11427" max="11427" width="25.42578125" style="3" customWidth="1"/>
    <col min="11428" max="11431" width="20.7109375" style="3"/>
    <col min="11432" max="11432" width="24.7109375" style="3" customWidth="1"/>
    <col min="11433" max="11433" width="23.28515625" style="3" customWidth="1"/>
    <col min="11434" max="11437" width="20.7109375" style="3"/>
    <col min="11438" max="11438" width="24" style="3" customWidth="1"/>
    <col min="11439" max="11439" width="23.5703125" style="3" customWidth="1"/>
    <col min="11440" max="11443" width="20.7109375" style="3"/>
    <col min="11444" max="11444" width="24.28515625" style="3" customWidth="1"/>
    <col min="11445" max="11445" width="24" style="3" customWidth="1"/>
    <col min="11446" max="11449" width="20.7109375" style="3"/>
    <col min="11450" max="11450" width="24" style="3" customWidth="1"/>
    <col min="11451" max="11451" width="23.5703125" style="3" customWidth="1"/>
    <col min="11452" max="11455" width="20.7109375" style="3"/>
    <col min="11456" max="11457" width="24.28515625" style="3" customWidth="1"/>
    <col min="11458" max="11461" width="20.7109375" style="3"/>
    <col min="11462" max="11462" width="24.28515625" style="3" customWidth="1"/>
    <col min="11463" max="11463" width="23.5703125" style="3" customWidth="1"/>
    <col min="11464" max="11467" width="20.7109375" style="3"/>
    <col min="11468" max="11468" width="24" style="3" customWidth="1"/>
    <col min="11469" max="11469" width="23.28515625" style="3" customWidth="1"/>
    <col min="11470" max="11473" width="20.7109375" style="3"/>
    <col min="11474" max="11474" width="24.42578125" style="3" customWidth="1"/>
    <col min="11475" max="11475" width="23.28515625" style="3" customWidth="1"/>
    <col min="11476" max="11479" width="20.7109375" style="3"/>
    <col min="11480" max="11480" width="24.28515625" style="3" customWidth="1"/>
    <col min="11481" max="11481" width="23.28515625" style="3" customWidth="1"/>
    <col min="11482" max="11485" width="20.7109375" style="3"/>
    <col min="11486" max="11486" width="24.28515625" style="3" customWidth="1"/>
    <col min="11487" max="11487" width="23.5703125" style="3" customWidth="1"/>
    <col min="11488" max="11491" width="20.7109375" style="3"/>
    <col min="11492" max="11492" width="24.28515625" style="3" customWidth="1"/>
    <col min="11493" max="11493" width="24.7109375" style="3" customWidth="1"/>
    <col min="11494" max="11497" width="20.7109375" style="3"/>
    <col min="11498" max="11498" width="24" style="3" customWidth="1"/>
    <col min="11499" max="11499" width="23.28515625" style="3" customWidth="1"/>
    <col min="11500" max="11503" width="20.7109375" style="3"/>
    <col min="11504" max="11504" width="24.7109375" style="3" customWidth="1"/>
    <col min="11505" max="11505" width="25.42578125" style="3" customWidth="1"/>
    <col min="11506" max="11509" width="20.7109375" style="3"/>
    <col min="11510" max="11510" width="24" style="3" customWidth="1"/>
    <col min="11511" max="11511" width="42.85546875" style="3" customWidth="1"/>
    <col min="11512" max="11515" width="20.7109375" style="3"/>
    <col min="11516" max="11516" width="24.28515625" style="3" customWidth="1"/>
    <col min="11517" max="11517" width="24" style="3" customWidth="1"/>
    <col min="11518" max="11521" width="20.7109375" style="3"/>
    <col min="11522" max="11522" width="24.28515625" style="3" customWidth="1"/>
    <col min="11523" max="11523" width="25.42578125" style="3" customWidth="1"/>
    <col min="11524" max="11527" width="20.7109375" style="3"/>
    <col min="11528" max="11528" width="24.28515625" style="3" customWidth="1"/>
    <col min="11529" max="11529" width="24.7109375" style="3" customWidth="1"/>
    <col min="11530" max="11533" width="20.7109375" style="3"/>
    <col min="11534" max="11534" width="24.7109375" style="3" customWidth="1"/>
    <col min="11535" max="11535" width="26.42578125" style="3" customWidth="1"/>
    <col min="11536" max="11539" width="20.7109375" style="3"/>
    <col min="11540" max="11540" width="25.140625" style="3" customWidth="1"/>
    <col min="11541" max="11541" width="25.42578125" style="3" customWidth="1"/>
    <col min="11542" max="11651" width="20.7109375" style="3"/>
    <col min="11652" max="11652" width="30.140625" style="3" bestFit="1" customWidth="1"/>
    <col min="11653" max="11653" width="42.7109375" style="3" bestFit="1" customWidth="1"/>
    <col min="11654" max="11654" width="15.42578125" style="3" customWidth="1"/>
    <col min="11655" max="11655" width="23" style="3" customWidth="1"/>
    <col min="11656" max="11656" width="19.42578125" style="3" customWidth="1"/>
    <col min="11657" max="11657" width="18.7109375" style="3" customWidth="1"/>
    <col min="11658" max="11658" width="24.140625" style="3" customWidth="1"/>
    <col min="11659" max="11659" width="24.28515625" style="3" customWidth="1"/>
    <col min="11660" max="11660" width="24.7109375" style="3" customWidth="1"/>
    <col min="11661" max="11663" width="18.7109375" style="3" customWidth="1"/>
    <col min="11664" max="11664" width="23.85546875" style="3" customWidth="1"/>
    <col min="11665" max="11666" width="24.7109375" style="3" customWidth="1"/>
    <col min="11667" max="11669" width="18.7109375" style="3" customWidth="1"/>
    <col min="11670" max="11670" width="24.42578125" style="3" customWidth="1"/>
    <col min="11671" max="11672" width="24.7109375" style="3" customWidth="1"/>
    <col min="11673" max="11675" width="18.7109375" style="3" customWidth="1"/>
    <col min="11676" max="11676" width="24.140625" style="3" customWidth="1"/>
    <col min="11677" max="11677" width="24.42578125" style="3" customWidth="1"/>
    <col min="11678" max="11681" width="20.7109375" style="3"/>
    <col min="11682" max="11682" width="24.28515625" style="3" customWidth="1"/>
    <col min="11683" max="11683" width="25.42578125" style="3" customWidth="1"/>
    <col min="11684" max="11687" width="20.7109375" style="3"/>
    <col min="11688" max="11688" width="24.7109375" style="3" customWidth="1"/>
    <col min="11689" max="11689" width="23.28515625" style="3" customWidth="1"/>
    <col min="11690" max="11693" width="20.7109375" style="3"/>
    <col min="11694" max="11694" width="24" style="3" customWidth="1"/>
    <col min="11695" max="11695" width="23.5703125" style="3" customWidth="1"/>
    <col min="11696" max="11699" width="20.7109375" style="3"/>
    <col min="11700" max="11700" width="24.28515625" style="3" customWidth="1"/>
    <col min="11701" max="11701" width="24" style="3" customWidth="1"/>
    <col min="11702" max="11705" width="20.7109375" style="3"/>
    <col min="11706" max="11706" width="24" style="3" customWidth="1"/>
    <col min="11707" max="11707" width="23.5703125" style="3" customWidth="1"/>
    <col min="11708" max="11711" width="20.7109375" style="3"/>
    <col min="11712" max="11713" width="24.28515625" style="3" customWidth="1"/>
    <col min="11714" max="11717" width="20.7109375" style="3"/>
    <col min="11718" max="11718" width="24.28515625" style="3" customWidth="1"/>
    <col min="11719" max="11719" width="23.5703125" style="3" customWidth="1"/>
    <col min="11720" max="11723" width="20.7109375" style="3"/>
    <col min="11724" max="11724" width="24" style="3" customWidth="1"/>
    <col min="11725" max="11725" width="23.28515625" style="3" customWidth="1"/>
    <col min="11726" max="11729" width="20.7109375" style="3"/>
    <col min="11730" max="11730" width="24.42578125" style="3" customWidth="1"/>
    <col min="11731" max="11731" width="23.28515625" style="3" customWidth="1"/>
    <col min="11732" max="11735" width="20.7109375" style="3"/>
    <col min="11736" max="11736" width="24.28515625" style="3" customWidth="1"/>
    <col min="11737" max="11737" width="23.28515625" style="3" customWidth="1"/>
    <col min="11738" max="11741" width="20.7109375" style="3"/>
    <col min="11742" max="11742" width="24.28515625" style="3" customWidth="1"/>
    <col min="11743" max="11743" width="23.5703125" style="3" customWidth="1"/>
    <col min="11744" max="11747" width="20.7109375" style="3"/>
    <col min="11748" max="11748" width="24.28515625" style="3" customWidth="1"/>
    <col min="11749" max="11749" width="24.7109375" style="3" customWidth="1"/>
    <col min="11750" max="11753" width="20.7109375" style="3"/>
    <col min="11754" max="11754" width="24" style="3" customWidth="1"/>
    <col min="11755" max="11755" width="23.28515625" style="3" customWidth="1"/>
    <col min="11756" max="11759" width="20.7109375" style="3"/>
    <col min="11760" max="11760" width="24.7109375" style="3" customWidth="1"/>
    <col min="11761" max="11761" width="25.42578125" style="3" customWidth="1"/>
    <col min="11762" max="11765" width="20.7109375" style="3"/>
    <col min="11766" max="11766" width="24" style="3" customWidth="1"/>
    <col min="11767" max="11767" width="42.85546875" style="3" customWidth="1"/>
    <col min="11768" max="11771" width="20.7109375" style="3"/>
    <col min="11772" max="11772" width="24.28515625" style="3" customWidth="1"/>
    <col min="11773" max="11773" width="24" style="3" customWidth="1"/>
    <col min="11774" max="11777" width="20.7109375" style="3"/>
    <col min="11778" max="11778" width="24.28515625" style="3" customWidth="1"/>
    <col min="11779" max="11779" width="25.42578125" style="3" customWidth="1"/>
    <col min="11780" max="11783" width="20.7109375" style="3"/>
    <col min="11784" max="11784" width="24.28515625" style="3" customWidth="1"/>
    <col min="11785" max="11785" width="24.7109375" style="3" customWidth="1"/>
    <col min="11786" max="11789" width="20.7109375" style="3"/>
    <col min="11790" max="11790" width="24.7109375" style="3" customWidth="1"/>
    <col min="11791" max="11791" width="26.42578125" style="3" customWidth="1"/>
    <col min="11792" max="11795" width="20.7109375" style="3"/>
    <col min="11796" max="11796" width="25.140625" style="3" customWidth="1"/>
    <col min="11797" max="11797" width="25.42578125" style="3" customWidth="1"/>
    <col min="11798" max="11907" width="20.7109375" style="3"/>
    <col min="11908" max="11908" width="30.140625" style="3" bestFit="1" customWidth="1"/>
    <col min="11909" max="11909" width="42.7109375" style="3" bestFit="1" customWidth="1"/>
    <col min="11910" max="11910" width="15.42578125" style="3" customWidth="1"/>
    <col min="11911" max="11911" width="23" style="3" customWidth="1"/>
    <col min="11912" max="11912" width="19.42578125" style="3" customWidth="1"/>
    <col min="11913" max="11913" width="18.7109375" style="3" customWidth="1"/>
    <col min="11914" max="11914" width="24.140625" style="3" customWidth="1"/>
    <col min="11915" max="11915" width="24.28515625" style="3" customWidth="1"/>
    <col min="11916" max="11916" width="24.7109375" style="3" customWidth="1"/>
    <col min="11917" max="11919" width="18.7109375" style="3" customWidth="1"/>
    <col min="11920" max="11920" width="23.85546875" style="3" customWidth="1"/>
    <col min="11921" max="11922" width="24.7109375" style="3" customWidth="1"/>
    <col min="11923" max="11925" width="18.7109375" style="3" customWidth="1"/>
    <col min="11926" max="11926" width="24.42578125" style="3" customWidth="1"/>
    <col min="11927" max="11928" width="24.7109375" style="3" customWidth="1"/>
    <col min="11929" max="11931" width="18.7109375" style="3" customWidth="1"/>
    <col min="11932" max="11932" width="24.140625" style="3" customWidth="1"/>
    <col min="11933" max="11933" width="24.42578125" style="3" customWidth="1"/>
    <col min="11934" max="11937" width="20.7109375" style="3"/>
    <col min="11938" max="11938" width="24.28515625" style="3" customWidth="1"/>
    <col min="11939" max="11939" width="25.42578125" style="3" customWidth="1"/>
    <col min="11940" max="11943" width="20.7109375" style="3"/>
    <col min="11944" max="11944" width="24.7109375" style="3" customWidth="1"/>
    <col min="11945" max="11945" width="23.28515625" style="3" customWidth="1"/>
    <col min="11946" max="11949" width="20.7109375" style="3"/>
    <col min="11950" max="11950" width="24" style="3" customWidth="1"/>
    <col min="11951" max="11951" width="23.5703125" style="3" customWidth="1"/>
    <col min="11952" max="11955" width="20.7109375" style="3"/>
    <col min="11956" max="11956" width="24.28515625" style="3" customWidth="1"/>
    <col min="11957" max="11957" width="24" style="3" customWidth="1"/>
    <col min="11958" max="11961" width="20.7109375" style="3"/>
    <col min="11962" max="11962" width="24" style="3" customWidth="1"/>
    <col min="11963" max="11963" width="23.5703125" style="3" customWidth="1"/>
    <col min="11964" max="11967" width="20.7109375" style="3"/>
    <col min="11968" max="11969" width="24.28515625" style="3" customWidth="1"/>
    <col min="11970" max="11973" width="20.7109375" style="3"/>
    <col min="11974" max="11974" width="24.28515625" style="3" customWidth="1"/>
    <col min="11975" max="11975" width="23.5703125" style="3" customWidth="1"/>
    <col min="11976" max="11979" width="20.7109375" style="3"/>
    <col min="11980" max="11980" width="24" style="3" customWidth="1"/>
    <col min="11981" max="11981" width="23.28515625" style="3" customWidth="1"/>
    <col min="11982" max="11985" width="20.7109375" style="3"/>
    <col min="11986" max="11986" width="24.42578125" style="3" customWidth="1"/>
    <col min="11987" max="11987" width="23.28515625" style="3" customWidth="1"/>
    <col min="11988" max="11991" width="20.7109375" style="3"/>
    <col min="11992" max="11992" width="24.28515625" style="3" customWidth="1"/>
    <col min="11993" max="11993" width="23.28515625" style="3" customWidth="1"/>
    <col min="11994" max="11997" width="20.7109375" style="3"/>
    <col min="11998" max="11998" width="24.28515625" style="3" customWidth="1"/>
    <col min="11999" max="11999" width="23.5703125" style="3" customWidth="1"/>
    <col min="12000" max="12003" width="20.7109375" style="3"/>
    <col min="12004" max="12004" width="24.28515625" style="3" customWidth="1"/>
    <col min="12005" max="12005" width="24.7109375" style="3" customWidth="1"/>
    <col min="12006" max="12009" width="20.7109375" style="3"/>
    <col min="12010" max="12010" width="24" style="3" customWidth="1"/>
    <col min="12011" max="12011" width="23.28515625" style="3" customWidth="1"/>
    <col min="12012" max="12015" width="20.7109375" style="3"/>
    <col min="12016" max="12016" width="24.7109375" style="3" customWidth="1"/>
    <col min="12017" max="12017" width="25.42578125" style="3" customWidth="1"/>
    <col min="12018" max="12021" width="20.7109375" style="3"/>
    <col min="12022" max="12022" width="24" style="3" customWidth="1"/>
    <col min="12023" max="12023" width="42.85546875" style="3" customWidth="1"/>
    <col min="12024" max="12027" width="20.7109375" style="3"/>
    <col min="12028" max="12028" width="24.28515625" style="3" customWidth="1"/>
    <col min="12029" max="12029" width="24" style="3" customWidth="1"/>
    <col min="12030" max="12033" width="20.7109375" style="3"/>
    <col min="12034" max="12034" width="24.28515625" style="3" customWidth="1"/>
    <col min="12035" max="12035" width="25.42578125" style="3" customWidth="1"/>
    <col min="12036" max="12039" width="20.7109375" style="3"/>
    <col min="12040" max="12040" width="24.28515625" style="3" customWidth="1"/>
    <col min="12041" max="12041" width="24.7109375" style="3" customWidth="1"/>
    <col min="12042" max="12045" width="20.7109375" style="3"/>
    <col min="12046" max="12046" width="24.7109375" style="3" customWidth="1"/>
    <col min="12047" max="12047" width="26.42578125" style="3" customWidth="1"/>
    <col min="12048" max="12051" width="20.7109375" style="3"/>
    <col min="12052" max="12052" width="25.140625" style="3" customWidth="1"/>
    <col min="12053" max="12053" width="25.42578125" style="3" customWidth="1"/>
    <col min="12054" max="12163" width="20.7109375" style="3"/>
    <col min="12164" max="12164" width="30.140625" style="3" bestFit="1" customWidth="1"/>
    <col min="12165" max="12165" width="42.7109375" style="3" bestFit="1" customWidth="1"/>
    <col min="12166" max="12166" width="15.42578125" style="3" customWidth="1"/>
    <col min="12167" max="12167" width="23" style="3" customWidth="1"/>
    <col min="12168" max="12168" width="19.42578125" style="3" customWidth="1"/>
    <col min="12169" max="12169" width="18.7109375" style="3" customWidth="1"/>
    <col min="12170" max="12170" width="24.140625" style="3" customWidth="1"/>
    <col min="12171" max="12171" width="24.28515625" style="3" customWidth="1"/>
    <col min="12172" max="12172" width="24.7109375" style="3" customWidth="1"/>
    <col min="12173" max="12175" width="18.7109375" style="3" customWidth="1"/>
    <col min="12176" max="12176" width="23.85546875" style="3" customWidth="1"/>
    <col min="12177" max="12178" width="24.7109375" style="3" customWidth="1"/>
    <col min="12179" max="12181" width="18.7109375" style="3" customWidth="1"/>
    <col min="12182" max="12182" width="24.42578125" style="3" customWidth="1"/>
    <col min="12183" max="12184" width="24.7109375" style="3" customWidth="1"/>
    <col min="12185" max="12187" width="18.7109375" style="3" customWidth="1"/>
    <col min="12188" max="12188" width="24.140625" style="3" customWidth="1"/>
    <col min="12189" max="12189" width="24.42578125" style="3" customWidth="1"/>
    <col min="12190" max="12193" width="20.7109375" style="3"/>
    <col min="12194" max="12194" width="24.28515625" style="3" customWidth="1"/>
    <col min="12195" max="12195" width="25.42578125" style="3" customWidth="1"/>
    <col min="12196" max="12199" width="20.7109375" style="3"/>
    <col min="12200" max="12200" width="24.7109375" style="3" customWidth="1"/>
    <col min="12201" max="12201" width="23.28515625" style="3" customWidth="1"/>
    <col min="12202" max="12205" width="20.7109375" style="3"/>
    <col min="12206" max="12206" width="24" style="3" customWidth="1"/>
    <col min="12207" max="12207" width="23.5703125" style="3" customWidth="1"/>
    <col min="12208" max="12211" width="20.7109375" style="3"/>
    <col min="12212" max="12212" width="24.28515625" style="3" customWidth="1"/>
    <col min="12213" max="12213" width="24" style="3" customWidth="1"/>
    <col min="12214" max="12217" width="20.7109375" style="3"/>
    <col min="12218" max="12218" width="24" style="3" customWidth="1"/>
    <col min="12219" max="12219" width="23.5703125" style="3" customWidth="1"/>
    <col min="12220" max="12223" width="20.7109375" style="3"/>
    <col min="12224" max="12225" width="24.28515625" style="3" customWidth="1"/>
    <col min="12226" max="12229" width="20.7109375" style="3"/>
    <col min="12230" max="12230" width="24.28515625" style="3" customWidth="1"/>
    <col min="12231" max="12231" width="23.5703125" style="3" customWidth="1"/>
    <col min="12232" max="12235" width="20.7109375" style="3"/>
    <col min="12236" max="12236" width="24" style="3" customWidth="1"/>
    <col min="12237" max="12237" width="23.28515625" style="3" customWidth="1"/>
    <col min="12238" max="12241" width="20.7109375" style="3"/>
    <col min="12242" max="12242" width="24.42578125" style="3" customWidth="1"/>
    <col min="12243" max="12243" width="23.28515625" style="3" customWidth="1"/>
    <col min="12244" max="12247" width="20.7109375" style="3"/>
    <col min="12248" max="12248" width="24.28515625" style="3" customWidth="1"/>
    <col min="12249" max="12249" width="23.28515625" style="3" customWidth="1"/>
    <col min="12250" max="12253" width="20.7109375" style="3"/>
    <col min="12254" max="12254" width="24.28515625" style="3" customWidth="1"/>
    <col min="12255" max="12255" width="23.5703125" style="3" customWidth="1"/>
    <col min="12256" max="12259" width="20.7109375" style="3"/>
    <col min="12260" max="12260" width="24.28515625" style="3" customWidth="1"/>
    <col min="12261" max="12261" width="24.7109375" style="3" customWidth="1"/>
    <col min="12262" max="12265" width="20.7109375" style="3"/>
    <col min="12266" max="12266" width="24" style="3" customWidth="1"/>
    <col min="12267" max="12267" width="23.28515625" style="3" customWidth="1"/>
    <col min="12268" max="12271" width="20.7109375" style="3"/>
    <col min="12272" max="12272" width="24.7109375" style="3" customWidth="1"/>
    <col min="12273" max="12273" width="25.42578125" style="3" customWidth="1"/>
    <col min="12274" max="12277" width="20.7109375" style="3"/>
    <col min="12278" max="12278" width="24" style="3" customWidth="1"/>
    <col min="12279" max="12279" width="42.85546875" style="3" customWidth="1"/>
    <col min="12280" max="12283" width="20.7109375" style="3"/>
    <col min="12284" max="12284" width="24.28515625" style="3" customWidth="1"/>
    <col min="12285" max="12285" width="24" style="3" customWidth="1"/>
    <col min="12286" max="12289" width="20.7109375" style="3"/>
    <col min="12290" max="12290" width="24.28515625" style="3" customWidth="1"/>
    <col min="12291" max="12291" width="25.42578125" style="3" customWidth="1"/>
    <col min="12292" max="12295" width="20.7109375" style="3"/>
    <col min="12296" max="12296" width="24.28515625" style="3" customWidth="1"/>
    <col min="12297" max="12297" width="24.7109375" style="3" customWidth="1"/>
    <col min="12298" max="12301" width="20.7109375" style="3"/>
    <col min="12302" max="12302" width="24.7109375" style="3" customWidth="1"/>
    <col min="12303" max="12303" width="26.42578125" style="3" customWidth="1"/>
    <col min="12304" max="12307" width="20.7109375" style="3"/>
    <col min="12308" max="12308" width="25.140625" style="3" customWidth="1"/>
    <col min="12309" max="12309" width="25.42578125" style="3" customWidth="1"/>
    <col min="12310" max="12419" width="20.7109375" style="3"/>
    <col min="12420" max="12420" width="30.140625" style="3" bestFit="1" customWidth="1"/>
    <col min="12421" max="12421" width="42.7109375" style="3" bestFit="1" customWidth="1"/>
    <col min="12422" max="12422" width="15.42578125" style="3" customWidth="1"/>
    <col min="12423" max="12423" width="23" style="3" customWidth="1"/>
    <col min="12424" max="12424" width="19.42578125" style="3" customWidth="1"/>
    <col min="12425" max="12425" width="18.7109375" style="3" customWidth="1"/>
    <col min="12426" max="12426" width="24.140625" style="3" customWidth="1"/>
    <col min="12427" max="12427" width="24.28515625" style="3" customWidth="1"/>
    <col min="12428" max="12428" width="24.7109375" style="3" customWidth="1"/>
    <col min="12429" max="12431" width="18.7109375" style="3" customWidth="1"/>
    <col min="12432" max="12432" width="23.85546875" style="3" customWidth="1"/>
    <col min="12433" max="12434" width="24.7109375" style="3" customWidth="1"/>
    <col min="12435" max="12437" width="18.7109375" style="3" customWidth="1"/>
    <col min="12438" max="12438" width="24.42578125" style="3" customWidth="1"/>
    <col min="12439" max="12440" width="24.7109375" style="3" customWidth="1"/>
    <col min="12441" max="12443" width="18.7109375" style="3" customWidth="1"/>
    <col min="12444" max="12444" width="24.140625" style="3" customWidth="1"/>
    <col min="12445" max="12445" width="24.42578125" style="3" customWidth="1"/>
    <col min="12446" max="12449" width="20.7109375" style="3"/>
    <col min="12450" max="12450" width="24.28515625" style="3" customWidth="1"/>
    <col min="12451" max="12451" width="25.42578125" style="3" customWidth="1"/>
    <col min="12452" max="12455" width="20.7109375" style="3"/>
    <col min="12456" max="12456" width="24.7109375" style="3" customWidth="1"/>
    <col min="12457" max="12457" width="23.28515625" style="3" customWidth="1"/>
    <col min="12458" max="12461" width="20.7109375" style="3"/>
    <col min="12462" max="12462" width="24" style="3" customWidth="1"/>
    <col min="12463" max="12463" width="23.5703125" style="3" customWidth="1"/>
    <col min="12464" max="12467" width="20.7109375" style="3"/>
    <col min="12468" max="12468" width="24.28515625" style="3" customWidth="1"/>
    <col min="12469" max="12469" width="24" style="3" customWidth="1"/>
    <col min="12470" max="12473" width="20.7109375" style="3"/>
    <col min="12474" max="12474" width="24" style="3" customWidth="1"/>
    <col min="12475" max="12475" width="23.5703125" style="3" customWidth="1"/>
    <col min="12476" max="12479" width="20.7109375" style="3"/>
    <col min="12480" max="12481" width="24.28515625" style="3" customWidth="1"/>
    <col min="12482" max="12485" width="20.7109375" style="3"/>
    <col min="12486" max="12486" width="24.28515625" style="3" customWidth="1"/>
    <col min="12487" max="12487" width="23.5703125" style="3" customWidth="1"/>
    <col min="12488" max="12491" width="20.7109375" style="3"/>
    <col min="12492" max="12492" width="24" style="3" customWidth="1"/>
    <col min="12493" max="12493" width="23.28515625" style="3" customWidth="1"/>
    <col min="12494" max="12497" width="20.7109375" style="3"/>
    <col min="12498" max="12498" width="24.42578125" style="3" customWidth="1"/>
    <col min="12499" max="12499" width="23.28515625" style="3" customWidth="1"/>
    <col min="12500" max="12503" width="20.7109375" style="3"/>
    <col min="12504" max="12504" width="24.28515625" style="3" customWidth="1"/>
    <col min="12505" max="12505" width="23.28515625" style="3" customWidth="1"/>
    <col min="12506" max="12509" width="20.7109375" style="3"/>
    <col min="12510" max="12510" width="24.28515625" style="3" customWidth="1"/>
    <col min="12511" max="12511" width="23.5703125" style="3" customWidth="1"/>
    <col min="12512" max="12515" width="20.7109375" style="3"/>
    <col min="12516" max="12516" width="24.28515625" style="3" customWidth="1"/>
    <col min="12517" max="12517" width="24.7109375" style="3" customWidth="1"/>
    <col min="12518" max="12521" width="20.7109375" style="3"/>
    <col min="12522" max="12522" width="24" style="3" customWidth="1"/>
    <col min="12523" max="12523" width="23.28515625" style="3" customWidth="1"/>
    <col min="12524" max="12527" width="20.7109375" style="3"/>
    <col min="12528" max="12528" width="24.7109375" style="3" customWidth="1"/>
    <col min="12529" max="12529" width="25.42578125" style="3" customWidth="1"/>
    <col min="12530" max="12533" width="20.7109375" style="3"/>
    <col min="12534" max="12534" width="24" style="3" customWidth="1"/>
    <col min="12535" max="12535" width="42.85546875" style="3" customWidth="1"/>
    <col min="12536" max="12539" width="20.7109375" style="3"/>
    <col min="12540" max="12540" width="24.28515625" style="3" customWidth="1"/>
    <col min="12541" max="12541" width="24" style="3" customWidth="1"/>
    <col min="12542" max="12545" width="20.7109375" style="3"/>
    <col min="12546" max="12546" width="24.28515625" style="3" customWidth="1"/>
    <col min="12547" max="12547" width="25.42578125" style="3" customWidth="1"/>
    <col min="12548" max="12551" width="20.7109375" style="3"/>
    <col min="12552" max="12552" width="24.28515625" style="3" customWidth="1"/>
    <col min="12553" max="12553" width="24.7109375" style="3" customWidth="1"/>
    <col min="12554" max="12557" width="20.7109375" style="3"/>
    <col min="12558" max="12558" width="24.7109375" style="3" customWidth="1"/>
    <col min="12559" max="12559" width="26.42578125" style="3" customWidth="1"/>
    <col min="12560" max="12563" width="20.7109375" style="3"/>
    <col min="12564" max="12564" width="25.140625" style="3" customWidth="1"/>
    <col min="12565" max="12565" width="25.42578125" style="3" customWidth="1"/>
    <col min="12566" max="12675" width="20.7109375" style="3"/>
    <col min="12676" max="12676" width="30.140625" style="3" bestFit="1" customWidth="1"/>
    <col min="12677" max="12677" width="42.7109375" style="3" bestFit="1" customWidth="1"/>
    <col min="12678" max="12678" width="15.42578125" style="3" customWidth="1"/>
    <col min="12679" max="12679" width="23" style="3" customWidth="1"/>
    <col min="12680" max="12680" width="19.42578125" style="3" customWidth="1"/>
    <col min="12681" max="12681" width="18.7109375" style="3" customWidth="1"/>
    <col min="12682" max="12682" width="24.140625" style="3" customWidth="1"/>
    <col min="12683" max="12683" width="24.28515625" style="3" customWidth="1"/>
    <col min="12684" max="12684" width="24.7109375" style="3" customWidth="1"/>
    <col min="12685" max="12687" width="18.7109375" style="3" customWidth="1"/>
    <col min="12688" max="12688" width="23.85546875" style="3" customWidth="1"/>
    <col min="12689" max="12690" width="24.7109375" style="3" customWidth="1"/>
    <col min="12691" max="12693" width="18.7109375" style="3" customWidth="1"/>
    <col min="12694" max="12694" width="24.42578125" style="3" customWidth="1"/>
    <col min="12695" max="12696" width="24.7109375" style="3" customWidth="1"/>
    <col min="12697" max="12699" width="18.7109375" style="3" customWidth="1"/>
    <col min="12700" max="12700" width="24.140625" style="3" customWidth="1"/>
    <col min="12701" max="12701" width="24.42578125" style="3" customWidth="1"/>
    <col min="12702" max="12705" width="20.7109375" style="3"/>
    <col min="12706" max="12706" width="24.28515625" style="3" customWidth="1"/>
    <col min="12707" max="12707" width="25.42578125" style="3" customWidth="1"/>
    <col min="12708" max="12711" width="20.7109375" style="3"/>
    <col min="12712" max="12712" width="24.7109375" style="3" customWidth="1"/>
    <col min="12713" max="12713" width="23.28515625" style="3" customWidth="1"/>
    <col min="12714" max="12717" width="20.7109375" style="3"/>
    <col min="12718" max="12718" width="24" style="3" customWidth="1"/>
    <col min="12719" max="12719" width="23.5703125" style="3" customWidth="1"/>
    <col min="12720" max="12723" width="20.7109375" style="3"/>
    <col min="12724" max="12724" width="24.28515625" style="3" customWidth="1"/>
    <col min="12725" max="12725" width="24" style="3" customWidth="1"/>
    <col min="12726" max="12729" width="20.7109375" style="3"/>
    <col min="12730" max="12730" width="24" style="3" customWidth="1"/>
    <col min="12731" max="12731" width="23.5703125" style="3" customWidth="1"/>
    <col min="12732" max="12735" width="20.7109375" style="3"/>
    <col min="12736" max="12737" width="24.28515625" style="3" customWidth="1"/>
    <col min="12738" max="12741" width="20.7109375" style="3"/>
    <col min="12742" max="12742" width="24.28515625" style="3" customWidth="1"/>
    <col min="12743" max="12743" width="23.5703125" style="3" customWidth="1"/>
    <col min="12744" max="12747" width="20.7109375" style="3"/>
    <col min="12748" max="12748" width="24" style="3" customWidth="1"/>
    <col min="12749" max="12749" width="23.28515625" style="3" customWidth="1"/>
    <col min="12750" max="12753" width="20.7109375" style="3"/>
    <col min="12754" max="12754" width="24.42578125" style="3" customWidth="1"/>
    <col min="12755" max="12755" width="23.28515625" style="3" customWidth="1"/>
    <col min="12756" max="12759" width="20.7109375" style="3"/>
    <col min="12760" max="12760" width="24.28515625" style="3" customWidth="1"/>
    <col min="12761" max="12761" width="23.28515625" style="3" customWidth="1"/>
    <col min="12762" max="12765" width="20.7109375" style="3"/>
    <col min="12766" max="12766" width="24.28515625" style="3" customWidth="1"/>
    <col min="12767" max="12767" width="23.5703125" style="3" customWidth="1"/>
    <col min="12768" max="12771" width="20.7109375" style="3"/>
    <col min="12772" max="12772" width="24.28515625" style="3" customWidth="1"/>
    <col min="12773" max="12773" width="24.7109375" style="3" customWidth="1"/>
    <col min="12774" max="12777" width="20.7109375" style="3"/>
    <col min="12778" max="12778" width="24" style="3" customWidth="1"/>
    <col min="12779" max="12779" width="23.28515625" style="3" customWidth="1"/>
    <col min="12780" max="12783" width="20.7109375" style="3"/>
    <col min="12784" max="12784" width="24.7109375" style="3" customWidth="1"/>
    <col min="12785" max="12785" width="25.42578125" style="3" customWidth="1"/>
    <col min="12786" max="12789" width="20.7109375" style="3"/>
    <col min="12790" max="12790" width="24" style="3" customWidth="1"/>
    <col min="12791" max="12791" width="42.85546875" style="3" customWidth="1"/>
    <col min="12792" max="12795" width="20.7109375" style="3"/>
    <col min="12796" max="12796" width="24.28515625" style="3" customWidth="1"/>
    <col min="12797" max="12797" width="24" style="3" customWidth="1"/>
    <col min="12798" max="12801" width="20.7109375" style="3"/>
    <col min="12802" max="12802" width="24.28515625" style="3" customWidth="1"/>
    <col min="12803" max="12803" width="25.42578125" style="3" customWidth="1"/>
    <col min="12804" max="12807" width="20.7109375" style="3"/>
    <col min="12808" max="12808" width="24.28515625" style="3" customWidth="1"/>
    <col min="12809" max="12809" width="24.7109375" style="3" customWidth="1"/>
    <col min="12810" max="12813" width="20.7109375" style="3"/>
    <col min="12814" max="12814" width="24.7109375" style="3" customWidth="1"/>
    <col min="12815" max="12815" width="26.42578125" style="3" customWidth="1"/>
    <col min="12816" max="12819" width="20.7109375" style="3"/>
    <col min="12820" max="12820" width="25.140625" style="3" customWidth="1"/>
    <col min="12821" max="12821" width="25.42578125" style="3" customWidth="1"/>
    <col min="12822" max="12931" width="20.7109375" style="3"/>
    <col min="12932" max="12932" width="30.140625" style="3" bestFit="1" customWidth="1"/>
    <col min="12933" max="12933" width="42.7109375" style="3" bestFit="1" customWidth="1"/>
    <col min="12934" max="12934" width="15.42578125" style="3" customWidth="1"/>
    <col min="12935" max="12935" width="23" style="3" customWidth="1"/>
    <col min="12936" max="12936" width="19.42578125" style="3" customWidth="1"/>
    <col min="12937" max="12937" width="18.7109375" style="3" customWidth="1"/>
    <col min="12938" max="12938" width="24.140625" style="3" customWidth="1"/>
    <col min="12939" max="12939" width="24.28515625" style="3" customWidth="1"/>
    <col min="12940" max="12940" width="24.7109375" style="3" customWidth="1"/>
    <col min="12941" max="12943" width="18.7109375" style="3" customWidth="1"/>
    <col min="12944" max="12944" width="23.85546875" style="3" customWidth="1"/>
    <col min="12945" max="12946" width="24.7109375" style="3" customWidth="1"/>
    <col min="12947" max="12949" width="18.7109375" style="3" customWidth="1"/>
    <col min="12950" max="12950" width="24.42578125" style="3" customWidth="1"/>
    <col min="12951" max="12952" width="24.7109375" style="3" customWidth="1"/>
    <col min="12953" max="12955" width="18.7109375" style="3" customWidth="1"/>
    <col min="12956" max="12956" width="24.140625" style="3" customWidth="1"/>
    <col min="12957" max="12957" width="24.42578125" style="3" customWidth="1"/>
    <col min="12958" max="12961" width="20.7109375" style="3"/>
    <col min="12962" max="12962" width="24.28515625" style="3" customWidth="1"/>
    <col min="12963" max="12963" width="25.42578125" style="3" customWidth="1"/>
    <col min="12964" max="12967" width="20.7109375" style="3"/>
    <col min="12968" max="12968" width="24.7109375" style="3" customWidth="1"/>
    <col min="12969" max="12969" width="23.28515625" style="3" customWidth="1"/>
    <col min="12970" max="12973" width="20.7109375" style="3"/>
    <col min="12974" max="12974" width="24" style="3" customWidth="1"/>
    <col min="12975" max="12975" width="23.5703125" style="3" customWidth="1"/>
    <col min="12976" max="12979" width="20.7109375" style="3"/>
    <col min="12980" max="12980" width="24.28515625" style="3" customWidth="1"/>
    <col min="12981" max="12981" width="24" style="3" customWidth="1"/>
    <col min="12982" max="12985" width="20.7109375" style="3"/>
    <col min="12986" max="12986" width="24" style="3" customWidth="1"/>
    <col min="12987" max="12987" width="23.5703125" style="3" customWidth="1"/>
    <col min="12988" max="12991" width="20.7109375" style="3"/>
    <col min="12992" max="12993" width="24.28515625" style="3" customWidth="1"/>
    <col min="12994" max="12997" width="20.7109375" style="3"/>
    <col min="12998" max="12998" width="24.28515625" style="3" customWidth="1"/>
    <col min="12999" max="12999" width="23.5703125" style="3" customWidth="1"/>
    <col min="13000" max="13003" width="20.7109375" style="3"/>
    <col min="13004" max="13004" width="24" style="3" customWidth="1"/>
    <col min="13005" max="13005" width="23.28515625" style="3" customWidth="1"/>
    <col min="13006" max="13009" width="20.7109375" style="3"/>
    <col min="13010" max="13010" width="24.42578125" style="3" customWidth="1"/>
    <col min="13011" max="13011" width="23.28515625" style="3" customWidth="1"/>
    <col min="13012" max="13015" width="20.7109375" style="3"/>
    <col min="13016" max="13016" width="24.28515625" style="3" customWidth="1"/>
    <col min="13017" max="13017" width="23.28515625" style="3" customWidth="1"/>
    <col min="13018" max="13021" width="20.7109375" style="3"/>
    <col min="13022" max="13022" width="24.28515625" style="3" customWidth="1"/>
    <col min="13023" max="13023" width="23.5703125" style="3" customWidth="1"/>
    <col min="13024" max="13027" width="20.7109375" style="3"/>
    <col min="13028" max="13028" width="24.28515625" style="3" customWidth="1"/>
    <col min="13029" max="13029" width="24.7109375" style="3" customWidth="1"/>
    <col min="13030" max="13033" width="20.7109375" style="3"/>
    <col min="13034" max="13034" width="24" style="3" customWidth="1"/>
    <col min="13035" max="13035" width="23.28515625" style="3" customWidth="1"/>
    <col min="13036" max="13039" width="20.7109375" style="3"/>
    <col min="13040" max="13040" width="24.7109375" style="3" customWidth="1"/>
    <col min="13041" max="13041" width="25.42578125" style="3" customWidth="1"/>
    <col min="13042" max="13045" width="20.7109375" style="3"/>
    <col min="13046" max="13046" width="24" style="3" customWidth="1"/>
    <col min="13047" max="13047" width="42.85546875" style="3" customWidth="1"/>
    <col min="13048" max="13051" width="20.7109375" style="3"/>
    <col min="13052" max="13052" width="24.28515625" style="3" customWidth="1"/>
    <col min="13053" max="13053" width="24" style="3" customWidth="1"/>
    <col min="13054" max="13057" width="20.7109375" style="3"/>
    <col min="13058" max="13058" width="24.28515625" style="3" customWidth="1"/>
    <col min="13059" max="13059" width="25.42578125" style="3" customWidth="1"/>
    <col min="13060" max="13063" width="20.7109375" style="3"/>
    <col min="13064" max="13064" width="24.28515625" style="3" customWidth="1"/>
    <col min="13065" max="13065" width="24.7109375" style="3" customWidth="1"/>
    <col min="13066" max="13069" width="20.7109375" style="3"/>
    <col min="13070" max="13070" width="24.7109375" style="3" customWidth="1"/>
    <col min="13071" max="13071" width="26.42578125" style="3" customWidth="1"/>
    <col min="13072" max="13075" width="20.7109375" style="3"/>
    <col min="13076" max="13076" width="25.140625" style="3" customWidth="1"/>
    <col min="13077" max="13077" width="25.42578125" style="3" customWidth="1"/>
    <col min="13078" max="13187" width="20.7109375" style="3"/>
    <col min="13188" max="13188" width="30.140625" style="3" bestFit="1" customWidth="1"/>
    <col min="13189" max="13189" width="42.7109375" style="3" bestFit="1" customWidth="1"/>
    <col min="13190" max="13190" width="15.42578125" style="3" customWidth="1"/>
    <col min="13191" max="13191" width="23" style="3" customWidth="1"/>
    <col min="13192" max="13192" width="19.42578125" style="3" customWidth="1"/>
    <col min="13193" max="13193" width="18.7109375" style="3" customWidth="1"/>
    <col min="13194" max="13194" width="24.140625" style="3" customWidth="1"/>
    <col min="13195" max="13195" width="24.28515625" style="3" customWidth="1"/>
    <col min="13196" max="13196" width="24.7109375" style="3" customWidth="1"/>
    <col min="13197" max="13199" width="18.7109375" style="3" customWidth="1"/>
    <col min="13200" max="13200" width="23.85546875" style="3" customWidth="1"/>
    <col min="13201" max="13202" width="24.7109375" style="3" customWidth="1"/>
    <col min="13203" max="13205" width="18.7109375" style="3" customWidth="1"/>
    <col min="13206" max="13206" width="24.42578125" style="3" customWidth="1"/>
    <col min="13207" max="13208" width="24.7109375" style="3" customWidth="1"/>
    <col min="13209" max="13211" width="18.7109375" style="3" customWidth="1"/>
    <col min="13212" max="13212" width="24.140625" style="3" customWidth="1"/>
    <col min="13213" max="13213" width="24.42578125" style="3" customWidth="1"/>
    <col min="13214" max="13217" width="20.7109375" style="3"/>
    <col min="13218" max="13218" width="24.28515625" style="3" customWidth="1"/>
    <col min="13219" max="13219" width="25.42578125" style="3" customWidth="1"/>
    <col min="13220" max="13223" width="20.7109375" style="3"/>
    <col min="13224" max="13224" width="24.7109375" style="3" customWidth="1"/>
    <col min="13225" max="13225" width="23.28515625" style="3" customWidth="1"/>
    <col min="13226" max="13229" width="20.7109375" style="3"/>
    <col min="13230" max="13230" width="24" style="3" customWidth="1"/>
    <col min="13231" max="13231" width="23.5703125" style="3" customWidth="1"/>
    <col min="13232" max="13235" width="20.7109375" style="3"/>
    <col min="13236" max="13236" width="24.28515625" style="3" customWidth="1"/>
    <col min="13237" max="13237" width="24" style="3" customWidth="1"/>
    <col min="13238" max="13241" width="20.7109375" style="3"/>
    <col min="13242" max="13242" width="24" style="3" customWidth="1"/>
    <col min="13243" max="13243" width="23.5703125" style="3" customWidth="1"/>
    <col min="13244" max="13247" width="20.7109375" style="3"/>
    <col min="13248" max="13249" width="24.28515625" style="3" customWidth="1"/>
    <col min="13250" max="13253" width="20.7109375" style="3"/>
    <col min="13254" max="13254" width="24.28515625" style="3" customWidth="1"/>
    <col min="13255" max="13255" width="23.5703125" style="3" customWidth="1"/>
    <col min="13256" max="13259" width="20.7109375" style="3"/>
    <col min="13260" max="13260" width="24" style="3" customWidth="1"/>
    <col min="13261" max="13261" width="23.28515625" style="3" customWidth="1"/>
    <col min="13262" max="13265" width="20.7109375" style="3"/>
    <col min="13266" max="13266" width="24.42578125" style="3" customWidth="1"/>
    <col min="13267" max="13267" width="23.28515625" style="3" customWidth="1"/>
    <col min="13268" max="13271" width="20.7109375" style="3"/>
    <col min="13272" max="13272" width="24.28515625" style="3" customWidth="1"/>
    <col min="13273" max="13273" width="23.28515625" style="3" customWidth="1"/>
    <col min="13274" max="13277" width="20.7109375" style="3"/>
    <col min="13278" max="13278" width="24.28515625" style="3" customWidth="1"/>
    <col min="13279" max="13279" width="23.5703125" style="3" customWidth="1"/>
    <col min="13280" max="13283" width="20.7109375" style="3"/>
    <col min="13284" max="13284" width="24.28515625" style="3" customWidth="1"/>
    <col min="13285" max="13285" width="24.7109375" style="3" customWidth="1"/>
    <col min="13286" max="13289" width="20.7109375" style="3"/>
    <col min="13290" max="13290" width="24" style="3" customWidth="1"/>
    <col min="13291" max="13291" width="23.28515625" style="3" customWidth="1"/>
    <col min="13292" max="13295" width="20.7109375" style="3"/>
    <col min="13296" max="13296" width="24.7109375" style="3" customWidth="1"/>
    <col min="13297" max="13297" width="25.42578125" style="3" customWidth="1"/>
    <col min="13298" max="13301" width="20.7109375" style="3"/>
    <col min="13302" max="13302" width="24" style="3" customWidth="1"/>
    <col min="13303" max="13303" width="42.85546875" style="3" customWidth="1"/>
    <col min="13304" max="13307" width="20.7109375" style="3"/>
    <col min="13308" max="13308" width="24.28515625" style="3" customWidth="1"/>
    <col min="13309" max="13309" width="24" style="3" customWidth="1"/>
    <col min="13310" max="13313" width="20.7109375" style="3"/>
    <col min="13314" max="13314" width="24.28515625" style="3" customWidth="1"/>
    <col min="13315" max="13315" width="25.42578125" style="3" customWidth="1"/>
    <col min="13316" max="13319" width="20.7109375" style="3"/>
    <col min="13320" max="13320" width="24.28515625" style="3" customWidth="1"/>
    <col min="13321" max="13321" width="24.7109375" style="3" customWidth="1"/>
    <col min="13322" max="13325" width="20.7109375" style="3"/>
    <col min="13326" max="13326" width="24.7109375" style="3" customWidth="1"/>
    <col min="13327" max="13327" width="26.42578125" style="3" customWidth="1"/>
    <col min="13328" max="13331" width="20.7109375" style="3"/>
    <col min="13332" max="13332" width="25.140625" style="3" customWidth="1"/>
    <col min="13333" max="13333" width="25.42578125" style="3" customWidth="1"/>
    <col min="13334" max="13443" width="20.7109375" style="3"/>
    <col min="13444" max="13444" width="30.140625" style="3" bestFit="1" customWidth="1"/>
    <col min="13445" max="13445" width="42.7109375" style="3" bestFit="1" customWidth="1"/>
    <col min="13446" max="13446" width="15.42578125" style="3" customWidth="1"/>
    <col min="13447" max="13447" width="23" style="3" customWidth="1"/>
    <col min="13448" max="13448" width="19.42578125" style="3" customWidth="1"/>
    <col min="13449" max="13449" width="18.7109375" style="3" customWidth="1"/>
    <col min="13450" max="13450" width="24.140625" style="3" customWidth="1"/>
    <col min="13451" max="13451" width="24.28515625" style="3" customWidth="1"/>
    <col min="13452" max="13452" width="24.7109375" style="3" customWidth="1"/>
    <col min="13453" max="13455" width="18.7109375" style="3" customWidth="1"/>
    <col min="13456" max="13456" width="23.85546875" style="3" customWidth="1"/>
    <col min="13457" max="13458" width="24.7109375" style="3" customWidth="1"/>
    <col min="13459" max="13461" width="18.7109375" style="3" customWidth="1"/>
    <col min="13462" max="13462" width="24.42578125" style="3" customWidth="1"/>
    <col min="13463" max="13464" width="24.7109375" style="3" customWidth="1"/>
    <col min="13465" max="13467" width="18.7109375" style="3" customWidth="1"/>
    <col min="13468" max="13468" width="24.140625" style="3" customWidth="1"/>
    <col min="13469" max="13469" width="24.42578125" style="3" customWidth="1"/>
    <col min="13470" max="13473" width="20.7109375" style="3"/>
    <col min="13474" max="13474" width="24.28515625" style="3" customWidth="1"/>
    <col min="13475" max="13475" width="25.42578125" style="3" customWidth="1"/>
    <col min="13476" max="13479" width="20.7109375" style="3"/>
    <col min="13480" max="13480" width="24.7109375" style="3" customWidth="1"/>
    <col min="13481" max="13481" width="23.28515625" style="3" customWidth="1"/>
    <col min="13482" max="13485" width="20.7109375" style="3"/>
    <col min="13486" max="13486" width="24" style="3" customWidth="1"/>
    <col min="13487" max="13487" width="23.5703125" style="3" customWidth="1"/>
    <col min="13488" max="13491" width="20.7109375" style="3"/>
    <col min="13492" max="13492" width="24.28515625" style="3" customWidth="1"/>
    <col min="13493" max="13493" width="24" style="3" customWidth="1"/>
    <col min="13494" max="13497" width="20.7109375" style="3"/>
    <col min="13498" max="13498" width="24" style="3" customWidth="1"/>
    <col min="13499" max="13499" width="23.5703125" style="3" customWidth="1"/>
    <col min="13500" max="13503" width="20.7109375" style="3"/>
    <col min="13504" max="13505" width="24.28515625" style="3" customWidth="1"/>
    <col min="13506" max="13509" width="20.7109375" style="3"/>
    <col min="13510" max="13510" width="24.28515625" style="3" customWidth="1"/>
    <col min="13511" max="13511" width="23.5703125" style="3" customWidth="1"/>
    <col min="13512" max="13515" width="20.7109375" style="3"/>
    <col min="13516" max="13516" width="24" style="3" customWidth="1"/>
    <col min="13517" max="13517" width="23.28515625" style="3" customWidth="1"/>
    <col min="13518" max="13521" width="20.7109375" style="3"/>
    <col min="13522" max="13522" width="24.42578125" style="3" customWidth="1"/>
    <col min="13523" max="13523" width="23.28515625" style="3" customWidth="1"/>
    <col min="13524" max="13527" width="20.7109375" style="3"/>
    <col min="13528" max="13528" width="24.28515625" style="3" customWidth="1"/>
    <col min="13529" max="13529" width="23.28515625" style="3" customWidth="1"/>
    <col min="13530" max="13533" width="20.7109375" style="3"/>
    <col min="13534" max="13534" width="24.28515625" style="3" customWidth="1"/>
    <col min="13535" max="13535" width="23.5703125" style="3" customWidth="1"/>
    <col min="13536" max="13539" width="20.7109375" style="3"/>
    <col min="13540" max="13540" width="24.28515625" style="3" customWidth="1"/>
    <col min="13541" max="13541" width="24.7109375" style="3" customWidth="1"/>
    <col min="13542" max="13545" width="20.7109375" style="3"/>
    <col min="13546" max="13546" width="24" style="3" customWidth="1"/>
    <col min="13547" max="13547" width="23.28515625" style="3" customWidth="1"/>
    <col min="13548" max="13551" width="20.7109375" style="3"/>
    <col min="13552" max="13552" width="24.7109375" style="3" customWidth="1"/>
    <col min="13553" max="13553" width="25.42578125" style="3" customWidth="1"/>
    <col min="13554" max="13557" width="20.7109375" style="3"/>
    <col min="13558" max="13558" width="24" style="3" customWidth="1"/>
    <col min="13559" max="13559" width="42.85546875" style="3" customWidth="1"/>
    <col min="13560" max="13563" width="20.7109375" style="3"/>
    <col min="13564" max="13564" width="24.28515625" style="3" customWidth="1"/>
    <col min="13565" max="13565" width="24" style="3" customWidth="1"/>
    <col min="13566" max="13569" width="20.7109375" style="3"/>
    <col min="13570" max="13570" width="24.28515625" style="3" customWidth="1"/>
    <col min="13571" max="13571" width="25.42578125" style="3" customWidth="1"/>
    <col min="13572" max="13575" width="20.7109375" style="3"/>
    <col min="13576" max="13576" width="24.28515625" style="3" customWidth="1"/>
    <col min="13577" max="13577" width="24.7109375" style="3" customWidth="1"/>
    <col min="13578" max="13581" width="20.7109375" style="3"/>
    <col min="13582" max="13582" width="24.7109375" style="3" customWidth="1"/>
    <col min="13583" max="13583" width="26.42578125" style="3" customWidth="1"/>
    <col min="13584" max="13587" width="20.7109375" style="3"/>
    <col min="13588" max="13588" width="25.140625" style="3" customWidth="1"/>
    <col min="13589" max="13589" width="25.42578125" style="3" customWidth="1"/>
    <col min="13590" max="13699" width="20.7109375" style="3"/>
    <col min="13700" max="13700" width="30.140625" style="3" bestFit="1" customWidth="1"/>
    <col min="13701" max="13701" width="42.7109375" style="3" bestFit="1" customWidth="1"/>
    <col min="13702" max="13702" width="15.42578125" style="3" customWidth="1"/>
    <col min="13703" max="13703" width="23" style="3" customWidth="1"/>
    <col min="13704" max="13704" width="19.42578125" style="3" customWidth="1"/>
    <col min="13705" max="13705" width="18.7109375" style="3" customWidth="1"/>
    <col min="13706" max="13706" width="24.140625" style="3" customWidth="1"/>
    <col min="13707" max="13707" width="24.28515625" style="3" customWidth="1"/>
    <col min="13708" max="13708" width="24.7109375" style="3" customWidth="1"/>
    <col min="13709" max="13711" width="18.7109375" style="3" customWidth="1"/>
    <col min="13712" max="13712" width="23.85546875" style="3" customWidth="1"/>
    <col min="13713" max="13714" width="24.7109375" style="3" customWidth="1"/>
    <col min="13715" max="13717" width="18.7109375" style="3" customWidth="1"/>
    <col min="13718" max="13718" width="24.42578125" style="3" customWidth="1"/>
    <col min="13719" max="13720" width="24.7109375" style="3" customWidth="1"/>
    <col min="13721" max="13723" width="18.7109375" style="3" customWidth="1"/>
    <col min="13724" max="13724" width="24.140625" style="3" customWidth="1"/>
    <col min="13725" max="13725" width="24.42578125" style="3" customWidth="1"/>
    <col min="13726" max="13729" width="20.7109375" style="3"/>
    <col min="13730" max="13730" width="24.28515625" style="3" customWidth="1"/>
    <col min="13731" max="13731" width="25.42578125" style="3" customWidth="1"/>
    <col min="13732" max="13735" width="20.7109375" style="3"/>
    <col min="13736" max="13736" width="24.7109375" style="3" customWidth="1"/>
    <col min="13737" max="13737" width="23.28515625" style="3" customWidth="1"/>
    <col min="13738" max="13741" width="20.7109375" style="3"/>
    <col min="13742" max="13742" width="24" style="3" customWidth="1"/>
    <col min="13743" max="13743" width="23.5703125" style="3" customWidth="1"/>
    <col min="13744" max="13747" width="20.7109375" style="3"/>
    <col min="13748" max="13748" width="24.28515625" style="3" customWidth="1"/>
    <col min="13749" max="13749" width="24" style="3" customWidth="1"/>
    <col min="13750" max="13753" width="20.7109375" style="3"/>
    <col min="13754" max="13754" width="24" style="3" customWidth="1"/>
    <col min="13755" max="13755" width="23.5703125" style="3" customWidth="1"/>
    <col min="13756" max="13759" width="20.7109375" style="3"/>
    <col min="13760" max="13761" width="24.28515625" style="3" customWidth="1"/>
    <col min="13762" max="13765" width="20.7109375" style="3"/>
    <col min="13766" max="13766" width="24.28515625" style="3" customWidth="1"/>
    <col min="13767" max="13767" width="23.5703125" style="3" customWidth="1"/>
    <col min="13768" max="13771" width="20.7109375" style="3"/>
    <col min="13772" max="13772" width="24" style="3" customWidth="1"/>
    <col min="13773" max="13773" width="23.28515625" style="3" customWidth="1"/>
    <col min="13774" max="13777" width="20.7109375" style="3"/>
    <col min="13778" max="13778" width="24.42578125" style="3" customWidth="1"/>
    <col min="13779" max="13779" width="23.28515625" style="3" customWidth="1"/>
    <col min="13780" max="13783" width="20.7109375" style="3"/>
    <col min="13784" max="13784" width="24.28515625" style="3" customWidth="1"/>
    <col min="13785" max="13785" width="23.28515625" style="3" customWidth="1"/>
    <col min="13786" max="13789" width="20.7109375" style="3"/>
    <col min="13790" max="13790" width="24.28515625" style="3" customWidth="1"/>
    <col min="13791" max="13791" width="23.5703125" style="3" customWidth="1"/>
    <col min="13792" max="13795" width="20.7109375" style="3"/>
    <col min="13796" max="13796" width="24.28515625" style="3" customWidth="1"/>
    <col min="13797" max="13797" width="24.7109375" style="3" customWidth="1"/>
    <col min="13798" max="13801" width="20.7109375" style="3"/>
    <col min="13802" max="13802" width="24" style="3" customWidth="1"/>
    <col min="13803" max="13803" width="23.28515625" style="3" customWidth="1"/>
    <col min="13804" max="13807" width="20.7109375" style="3"/>
    <col min="13808" max="13808" width="24.7109375" style="3" customWidth="1"/>
    <col min="13809" max="13809" width="25.42578125" style="3" customWidth="1"/>
    <col min="13810" max="13813" width="20.7109375" style="3"/>
    <col min="13814" max="13814" width="24" style="3" customWidth="1"/>
    <col min="13815" max="13815" width="42.85546875" style="3" customWidth="1"/>
    <col min="13816" max="13819" width="20.7109375" style="3"/>
    <col min="13820" max="13820" width="24.28515625" style="3" customWidth="1"/>
    <col min="13821" max="13821" width="24" style="3" customWidth="1"/>
    <col min="13822" max="13825" width="20.7109375" style="3"/>
    <col min="13826" max="13826" width="24.28515625" style="3" customWidth="1"/>
    <col min="13827" max="13827" width="25.42578125" style="3" customWidth="1"/>
    <col min="13828" max="13831" width="20.7109375" style="3"/>
    <col min="13832" max="13832" width="24.28515625" style="3" customWidth="1"/>
    <col min="13833" max="13833" width="24.7109375" style="3" customWidth="1"/>
    <col min="13834" max="13837" width="20.7109375" style="3"/>
    <col min="13838" max="13838" width="24.7109375" style="3" customWidth="1"/>
    <col min="13839" max="13839" width="26.42578125" style="3" customWidth="1"/>
    <col min="13840" max="13843" width="20.7109375" style="3"/>
    <col min="13844" max="13844" width="25.140625" style="3" customWidth="1"/>
    <col min="13845" max="13845" width="25.42578125" style="3" customWidth="1"/>
    <col min="13846" max="13955" width="20.7109375" style="3"/>
    <col min="13956" max="13956" width="30.140625" style="3" bestFit="1" customWidth="1"/>
    <col min="13957" max="13957" width="42.7109375" style="3" bestFit="1" customWidth="1"/>
    <col min="13958" max="13958" width="15.42578125" style="3" customWidth="1"/>
    <col min="13959" max="13959" width="23" style="3" customWidth="1"/>
    <col min="13960" max="13960" width="19.42578125" style="3" customWidth="1"/>
    <col min="13961" max="13961" width="18.7109375" style="3" customWidth="1"/>
    <col min="13962" max="13962" width="24.140625" style="3" customWidth="1"/>
    <col min="13963" max="13963" width="24.28515625" style="3" customWidth="1"/>
    <col min="13964" max="13964" width="24.7109375" style="3" customWidth="1"/>
    <col min="13965" max="13967" width="18.7109375" style="3" customWidth="1"/>
    <col min="13968" max="13968" width="23.85546875" style="3" customWidth="1"/>
    <col min="13969" max="13970" width="24.7109375" style="3" customWidth="1"/>
    <col min="13971" max="13973" width="18.7109375" style="3" customWidth="1"/>
    <col min="13974" max="13974" width="24.42578125" style="3" customWidth="1"/>
    <col min="13975" max="13976" width="24.7109375" style="3" customWidth="1"/>
    <col min="13977" max="13979" width="18.7109375" style="3" customWidth="1"/>
    <col min="13980" max="13980" width="24.140625" style="3" customWidth="1"/>
    <col min="13981" max="13981" width="24.42578125" style="3" customWidth="1"/>
    <col min="13982" max="13985" width="20.7109375" style="3"/>
    <col min="13986" max="13986" width="24.28515625" style="3" customWidth="1"/>
    <col min="13987" max="13987" width="25.42578125" style="3" customWidth="1"/>
    <col min="13988" max="13991" width="20.7109375" style="3"/>
    <col min="13992" max="13992" width="24.7109375" style="3" customWidth="1"/>
    <col min="13993" max="13993" width="23.28515625" style="3" customWidth="1"/>
    <col min="13994" max="13997" width="20.7109375" style="3"/>
    <col min="13998" max="13998" width="24" style="3" customWidth="1"/>
    <col min="13999" max="13999" width="23.5703125" style="3" customWidth="1"/>
    <col min="14000" max="14003" width="20.7109375" style="3"/>
    <col min="14004" max="14004" width="24.28515625" style="3" customWidth="1"/>
    <col min="14005" max="14005" width="24" style="3" customWidth="1"/>
    <col min="14006" max="14009" width="20.7109375" style="3"/>
    <col min="14010" max="14010" width="24" style="3" customWidth="1"/>
    <col min="14011" max="14011" width="23.5703125" style="3" customWidth="1"/>
    <col min="14012" max="14015" width="20.7109375" style="3"/>
    <col min="14016" max="14017" width="24.28515625" style="3" customWidth="1"/>
    <col min="14018" max="14021" width="20.7109375" style="3"/>
    <col min="14022" max="14022" width="24.28515625" style="3" customWidth="1"/>
    <col min="14023" max="14023" width="23.5703125" style="3" customWidth="1"/>
    <col min="14024" max="14027" width="20.7109375" style="3"/>
    <col min="14028" max="14028" width="24" style="3" customWidth="1"/>
    <col min="14029" max="14029" width="23.28515625" style="3" customWidth="1"/>
    <col min="14030" max="14033" width="20.7109375" style="3"/>
    <col min="14034" max="14034" width="24.42578125" style="3" customWidth="1"/>
    <col min="14035" max="14035" width="23.28515625" style="3" customWidth="1"/>
    <col min="14036" max="14039" width="20.7109375" style="3"/>
    <col min="14040" max="14040" width="24.28515625" style="3" customWidth="1"/>
    <col min="14041" max="14041" width="23.28515625" style="3" customWidth="1"/>
    <col min="14042" max="14045" width="20.7109375" style="3"/>
    <col min="14046" max="14046" width="24.28515625" style="3" customWidth="1"/>
    <col min="14047" max="14047" width="23.5703125" style="3" customWidth="1"/>
    <col min="14048" max="14051" width="20.7109375" style="3"/>
    <col min="14052" max="14052" width="24.28515625" style="3" customWidth="1"/>
    <col min="14053" max="14053" width="24.7109375" style="3" customWidth="1"/>
    <col min="14054" max="14057" width="20.7109375" style="3"/>
    <col min="14058" max="14058" width="24" style="3" customWidth="1"/>
    <col min="14059" max="14059" width="23.28515625" style="3" customWidth="1"/>
    <col min="14060" max="14063" width="20.7109375" style="3"/>
    <col min="14064" max="14064" width="24.7109375" style="3" customWidth="1"/>
    <col min="14065" max="14065" width="25.42578125" style="3" customWidth="1"/>
    <col min="14066" max="14069" width="20.7109375" style="3"/>
    <col min="14070" max="14070" width="24" style="3" customWidth="1"/>
    <col min="14071" max="14071" width="42.85546875" style="3" customWidth="1"/>
    <col min="14072" max="14075" width="20.7109375" style="3"/>
    <col min="14076" max="14076" width="24.28515625" style="3" customWidth="1"/>
    <col min="14077" max="14077" width="24" style="3" customWidth="1"/>
    <col min="14078" max="14081" width="20.7109375" style="3"/>
    <col min="14082" max="14082" width="24.28515625" style="3" customWidth="1"/>
    <col min="14083" max="14083" width="25.42578125" style="3" customWidth="1"/>
    <col min="14084" max="14087" width="20.7109375" style="3"/>
    <col min="14088" max="14088" width="24.28515625" style="3" customWidth="1"/>
    <col min="14089" max="14089" width="24.7109375" style="3" customWidth="1"/>
    <col min="14090" max="14093" width="20.7109375" style="3"/>
    <col min="14094" max="14094" width="24.7109375" style="3" customWidth="1"/>
    <col min="14095" max="14095" width="26.42578125" style="3" customWidth="1"/>
    <col min="14096" max="14099" width="20.7109375" style="3"/>
    <col min="14100" max="14100" width="25.140625" style="3" customWidth="1"/>
    <col min="14101" max="14101" width="25.42578125" style="3" customWidth="1"/>
    <col min="14102" max="14211" width="20.7109375" style="3"/>
    <col min="14212" max="14212" width="30.140625" style="3" bestFit="1" customWidth="1"/>
    <col min="14213" max="14213" width="42.7109375" style="3" bestFit="1" customWidth="1"/>
    <col min="14214" max="14214" width="15.42578125" style="3" customWidth="1"/>
    <col min="14215" max="14215" width="23" style="3" customWidth="1"/>
    <col min="14216" max="14216" width="19.42578125" style="3" customWidth="1"/>
    <col min="14217" max="14217" width="18.7109375" style="3" customWidth="1"/>
    <col min="14218" max="14218" width="24.140625" style="3" customWidth="1"/>
    <col min="14219" max="14219" width="24.28515625" style="3" customWidth="1"/>
    <col min="14220" max="14220" width="24.7109375" style="3" customWidth="1"/>
    <col min="14221" max="14223" width="18.7109375" style="3" customWidth="1"/>
    <col min="14224" max="14224" width="23.85546875" style="3" customWidth="1"/>
    <col min="14225" max="14226" width="24.7109375" style="3" customWidth="1"/>
    <col min="14227" max="14229" width="18.7109375" style="3" customWidth="1"/>
    <col min="14230" max="14230" width="24.42578125" style="3" customWidth="1"/>
    <col min="14231" max="14232" width="24.7109375" style="3" customWidth="1"/>
    <col min="14233" max="14235" width="18.7109375" style="3" customWidth="1"/>
    <col min="14236" max="14236" width="24.140625" style="3" customWidth="1"/>
    <col min="14237" max="14237" width="24.42578125" style="3" customWidth="1"/>
    <col min="14238" max="14241" width="20.7109375" style="3"/>
    <col min="14242" max="14242" width="24.28515625" style="3" customWidth="1"/>
    <col min="14243" max="14243" width="25.42578125" style="3" customWidth="1"/>
    <col min="14244" max="14247" width="20.7109375" style="3"/>
    <col min="14248" max="14248" width="24.7109375" style="3" customWidth="1"/>
    <col min="14249" max="14249" width="23.28515625" style="3" customWidth="1"/>
    <col min="14250" max="14253" width="20.7109375" style="3"/>
    <col min="14254" max="14254" width="24" style="3" customWidth="1"/>
    <col min="14255" max="14255" width="23.5703125" style="3" customWidth="1"/>
    <col min="14256" max="14259" width="20.7109375" style="3"/>
    <col min="14260" max="14260" width="24.28515625" style="3" customWidth="1"/>
    <col min="14261" max="14261" width="24" style="3" customWidth="1"/>
    <col min="14262" max="14265" width="20.7109375" style="3"/>
    <col min="14266" max="14266" width="24" style="3" customWidth="1"/>
    <col min="14267" max="14267" width="23.5703125" style="3" customWidth="1"/>
    <col min="14268" max="14271" width="20.7109375" style="3"/>
    <col min="14272" max="14273" width="24.28515625" style="3" customWidth="1"/>
    <col min="14274" max="14277" width="20.7109375" style="3"/>
    <col min="14278" max="14278" width="24.28515625" style="3" customWidth="1"/>
    <col min="14279" max="14279" width="23.5703125" style="3" customWidth="1"/>
    <col min="14280" max="14283" width="20.7109375" style="3"/>
    <col min="14284" max="14284" width="24" style="3" customWidth="1"/>
    <col min="14285" max="14285" width="23.28515625" style="3" customWidth="1"/>
    <col min="14286" max="14289" width="20.7109375" style="3"/>
    <col min="14290" max="14290" width="24.42578125" style="3" customWidth="1"/>
    <col min="14291" max="14291" width="23.28515625" style="3" customWidth="1"/>
    <col min="14292" max="14295" width="20.7109375" style="3"/>
    <col min="14296" max="14296" width="24.28515625" style="3" customWidth="1"/>
    <col min="14297" max="14297" width="23.28515625" style="3" customWidth="1"/>
    <col min="14298" max="14301" width="20.7109375" style="3"/>
    <col min="14302" max="14302" width="24.28515625" style="3" customWidth="1"/>
    <col min="14303" max="14303" width="23.5703125" style="3" customWidth="1"/>
    <col min="14304" max="14307" width="20.7109375" style="3"/>
    <col min="14308" max="14308" width="24.28515625" style="3" customWidth="1"/>
    <col min="14309" max="14309" width="24.7109375" style="3" customWidth="1"/>
    <col min="14310" max="14313" width="20.7109375" style="3"/>
    <col min="14314" max="14314" width="24" style="3" customWidth="1"/>
    <col min="14315" max="14315" width="23.28515625" style="3" customWidth="1"/>
    <col min="14316" max="14319" width="20.7109375" style="3"/>
    <col min="14320" max="14320" width="24.7109375" style="3" customWidth="1"/>
    <col min="14321" max="14321" width="25.42578125" style="3" customWidth="1"/>
    <col min="14322" max="14325" width="20.7109375" style="3"/>
    <col min="14326" max="14326" width="24" style="3" customWidth="1"/>
    <col min="14327" max="14327" width="42.85546875" style="3" customWidth="1"/>
    <col min="14328" max="14331" width="20.7109375" style="3"/>
    <col min="14332" max="14332" width="24.28515625" style="3" customWidth="1"/>
    <col min="14333" max="14333" width="24" style="3" customWidth="1"/>
    <col min="14334" max="14337" width="20.7109375" style="3"/>
    <col min="14338" max="14338" width="24.28515625" style="3" customWidth="1"/>
    <col min="14339" max="14339" width="25.42578125" style="3" customWidth="1"/>
    <col min="14340" max="14343" width="20.7109375" style="3"/>
    <col min="14344" max="14344" width="24.28515625" style="3" customWidth="1"/>
    <col min="14345" max="14345" width="24.7109375" style="3" customWidth="1"/>
    <col min="14346" max="14349" width="20.7109375" style="3"/>
    <col min="14350" max="14350" width="24.7109375" style="3" customWidth="1"/>
    <col min="14351" max="14351" width="26.42578125" style="3" customWidth="1"/>
    <col min="14352" max="14355" width="20.7109375" style="3"/>
    <col min="14356" max="14356" width="25.140625" style="3" customWidth="1"/>
    <col min="14357" max="14357" width="25.42578125" style="3" customWidth="1"/>
    <col min="14358" max="14467" width="20.7109375" style="3"/>
    <col min="14468" max="14468" width="30.140625" style="3" bestFit="1" customWidth="1"/>
    <col min="14469" max="14469" width="42.7109375" style="3" bestFit="1" customWidth="1"/>
    <col min="14470" max="14470" width="15.42578125" style="3" customWidth="1"/>
    <col min="14471" max="14471" width="23" style="3" customWidth="1"/>
    <col min="14472" max="14472" width="19.42578125" style="3" customWidth="1"/>
    <col min="14473" max="14473" width="18.7109375" style="3" customWidth="1"/>
    <col min="14474" max="14474" width="24.140625" style="3" customWidth="1"/>
    <col min="14475" max="14475" width="24.28515625" style="3" customWidth="1"/>
    <col min="14476" max="14476" width="24.7109375" style="3" customWidth="1"/>
    <col min="14477" max="14479" width="18.7109375" style="3" customWidth="1"/>
    <col min="14480" max="14480" width="23.85546875" style="3" customWidth="1"/>
    <col min="14481" max="14482" width="24.7109375" style="3" customWidth="1"/>
    <col min="14483" max="14485" width="18.7109375" style="3" customWidth="1"/>
    <col min="14486" max="14486" width="24.42578125" style="3" customWidth="1"/>
    <col min="14487" max="14488" width="24.7109375" style="3" customWidth="1"/>
    <col min="14489" max="14491" width="18.7109375" style="3" customWidth="1"/>
    <col min="14492" max="14492" width="24.140625" style="3" customWidth="1"/>
    <col min="14493" max="14493" width="24.42578125" style="3" customWidth="1"/>
    <col min="14494" max="14497" width="20.7109375" style="3"/>
    <col min="14498" max="14498" width="24.28515625" style="3" customWidth="1"/>
    <col min="14499" max="14499" width="25.42578125" style="3" customWidth="1"/>
    <col min="14500" max="14503" width="20.7109375" style="3"/>
    <col min="14504" max="14504" width="24.7109375" style="3" customWidth="1"/>
    <col min="14505" max="14505" width="23.28515625" style="3" customWidth="1"/>
    <col min="14506" max="14509" width="20.7109375" style="3"/>
    <col min="14510" max="14510" width="24" style="3" customWidth="1"/>
    <col min="14511" max="14511" width="23.5703125" style="3" customWidth="1"/>
    <col min="14512" max="14515" width="20.7109375" style="3"/>
    <col min="14516" max="14516" width="24.28515625" style="3" customWidth="1"/>
    <col min="14517" max="14517" width="24" style="3" customWidth="1"/>
    <col min="14518" max="14521" width="20.7109375" style="3"/>
    <col min="14522" max="14522" width="24" style="3" customWidth="1"/>
    <col min="14523" max="14523" width="23.5703125" style="3" customWidth="1"/>
    <col min="14524" max="14527" width="20.7109375" style="3"/>
    <col min="14528" max="14529" width="24.28515625" style="3" customWidth="1"/>
    <col min="14530" max="14533" width="20.7109375" style="3"/>
    <col min="14534" max="14534" width="24.28515625" style="3" customWidth="1"/>
    <col min="14535" max="14535" width="23.5703125" style="3" customWidth="1"/>
    <col min="14536" max="14539" width="20.7109375" style="3"/>
    <col min="14540" max="14540" width="24" style="3" customWidth="1"/>
    <col min="14541" max="14541" width="23.28515625" style="3" customWidth="1"/>
    <col min="14542" max="14545" width="20.7109375" style="3"/>
    <col min="14546" max="14546" width="24.42578125" style="3" customWidth="1"/>
    <col min="14547" max="14547" width="23.28515625" style="3" customWidth="1"/>
    <col min="14548" max="14551" width="20.7109375" style="3"/>
    <col min="14552" max="14552" width="24.28515625" style="3" customWidth="1"/>
    <col min="14553" max="14553" width="23.28515625" style="3" customWidth="1"/>
    <col min="14554" max="14557" width="20.7109375" style="3"/>
    <col min="14558" max="14558" width="24.28515625" style="3" customWidth="1"/>
    <col min="14559" max="14559" width="23.5703125" style="3" customWidth="1"/>
    <col min="14560" max="14563" width="20.7109375" style="3"/>
    <col min="14564" max="14564" width="24.28515625" style="3" customWidth="1"/>
    <col min="14565" max="14565" width="24.7109375" style="3" customWidth="1"/>
    <col min="14566" max="14569" width="20.7109375" style="3"/>
    <col min="14570" max="14570" width="24" style="3" customWidth="1"/>
    <col min="14571" max="14571" width="23.28515625" style="3" customWidth="1"/>
    <col min="14572" max="14575" width="20.7109375" style="3"/>
    <col min="14576" max="14576" width="24.7109375" style="3" customWidth="1"/>
    <col min="14577" max="14577" width="25.42578125" style="3" customWidth="1"/>
    <col min="14578" max="14581" width="20.7109375" style="3"/>
    <col min="14582" max="14582" width="24" style="3" customWidth="1"/>
    <col min="14583" max="14583" width="42.85546875" style="3" customWidth="1"/>
    <col min="14584" max="14587" width="20.7109375" style="3"/>
    <col min="14588" max="14588" width="24.28515625" style="3" customWidth="1"/>
    <col min="14589" max="14589" width="24" style="3" customWidth="1"/>
    <col min="14590" max="14593" width="20.7109375" style="3"/>
    <col min="14594" max="14594" width="24.28515625" style="3" customWidth="1"/>
    <col min="14595" max="14595" width="25.42578125" style="3" customWidth="1"/>
    <col min="14596" max="14599" width="20.7109375" style="3"/>
    <col min="14600" max="14600" width="24.28515625" style="3" customWidth="1"/>
    <col min="14601" max="14601" width="24.7109375" style="3" customWidth="1"/>
    <col min="14602" max="14605" width="20.7109375" style="3"/>
    <col min="14606" max="14606" width="24.7109375" style="3" customWidth="1"/>
    <col min="14607" max="14607" width="26.42578125" style="3" customWidth="1"/>
    <col min="14608" max="14611" width="20.7109375" style="3"/>
    <col min="14612" max="14612" width="25.140625" style="3" customWidth="1"/>
    <col min="14613" max="14613" width="25.42578125" style="3" customWidth="1"/>
    <col min="14614" max="14723" width="20.7109375" style="3"/>
    <col min="14724" max="14724" width="30.140625" style="3" bestFit="1" customWidth="1"/>
    <col min="14725" max="14725" width="42.7109375" style="3" bestFit="1" customWidth="1"/>
    <col min="14726" max="14726" width="15.42578125" style="3" customWidth="1"/>
    <col min="14727" max="14727" width="23" style="3" customWidth="1"/>
    <col min="14728" max="14728" width="19.42578125" style="3" customWidth="1"/>
    <col min="14729" max="14729" width="18.7109375" style="3" customWidth="1"/>
    <col min="14730" max="14730" width="24.140625" style="3" customWidth="1"/>
    <col min="14731" max="14731" width="24.28515625" style="3" customWidth="1"/>
    <col min="14732" max="14732" width="24.7109375" style="3" customWidth="1"/>
    <col min="14733" max="14735" width="18.7109375" style="3" customWidth="1"/>
    <col min="14736" max="14736" width="23.85546875" style="3" customWidth="1"/>
    <col min="14737" max="14738" width="24.7109375" style="3" customWidth="1"/>
    <col min="14739" max="14741" width="18.7109375" style="3" customWidth="1"/>
    <col min="14742" max="14742" width="24.42578125" style="3" customWidth="1"/>
    <col min="14743" max="14744" width="24.7109375" style="3" customWidth="1"/>
    <col min="14745" max="14747" width="18.7109375" style="3" customWidth="1"/>
    <col min="14748" max="14748" width="24.140625" style="3" customWidth="1"/>
    <col min="14749" max="14749" width="24.42578125" style="3" customWidth="1"/>
    <col min="14750" max="14753" width="20.7109375" style="3"/>
    <col min="14754" max="14754" width="24.28515625" style="3" customWidth="1"/>
    <col min="14755" max="14755" width="25.42578125" style="3" customWidth="1"/>
    <col min="14756" max="14759" width="20.7109375" style="3"/>
    <col min="14760" max="14760" width="24.7109375" style="3" customWidth="1"/>
    <col min="14761" max="14761" width="23.28515625" style="3" customWidth="1"/>
    <col min="14762" max="14765" width="20.7109375" style="3"/>
    <col min="14766" max="14766" width="24" style="3" customWidth="1"/>
    <col min="14767" max="14767" width="23.5703125" style="3" customWidth="1"/>
    <col min="14768" max="14771" width="20.7109375" style="3"/>
    <col min="14772" max="14772" width="24.28515625" style="3" customWidth="1"/>
    <col min="14773" max="14773" width="24" style="3" customWidth="1"/>
    <col min="14774" max="14777" width="20.7109375" style="3"/>
    <col min="14778" max="14778" width="24" style="3" customWidth="1"/>
    <col min="14779" max="14779" width="23.5703125" style="3" customWidth="1"/>
    <col min="14780" max="14783" width="20.7109375" style="3"/>
    <col min="14784" max="14785" width="24.28515625" style="3" customWidth="1"/>
    <col min="14786" max="14789" width="20.7109375" style="3"/>
    <col min="14790" max="14790" width="24.28515625" style="3" customWidth="1"/>
    <col min="14791" max="14791" width="23.5703125" style="3" customWidth="1"/>
    <col min="14792" max="14795" width="20.7109375" style="3"/>
    <col min="14796" max="14796" width="24" style="3" customWidth="1"/>
    <col min="14797" max="14797" width="23.28515625" style="3" customWidth="1"/>
    <col min="14798" max="14801" width="20.7109375" style="3"/>
    <col min="14802" max="14802" width="24.42578125" style="3" customWidth="1"/>
    <col min="14803" max="14803" width="23.28515625" style="3" customWidth="1"/>
    <col min="14804" max="14807" width="20.7109375" style="3"/>
    <col min="14808" max="14808" width="24.28515625" style="3" customWidth="1"/>
    <col min="14809" max="14809" width="23.28515625" style="3" customWidth="1"/>
    <col min="14810" max="14813" width="20.7109375" style="3"/>
    <col min="14814" max="14814" width="24.28515625" style="3" customWidth="1"/>
    <col min="14815" max="14815" width="23.5703125" style="3" customWidth="1"/>
    <col min="14816" max="14819" width="20.7109375" style="3"/>
    <col min="14820" max="14820" width="24.28515625" style="3" customWidth="1"/>
    <col min="14821" max="14821" width="24.7109375" style="3" customWidth="1"/>
    <col min="14822" max="14825" width="20.7109375" style="3"/>
    <col min="14826" max="14826" width="24" style="3" customWidth="1"/>
    <col min="14827" max="14827" width="23.28515625" style="3" customWidth="1"/>
    <col min="14828" max="14831" width="20.7109375" style="3"/>
    <col min="14832" max="14832" width="24.7109375" style="3" customWidth="1"/>
    <col min="14833" max="14833" width="25.42578125" style="3" customWidth="1"/>
    <col min="14834" max="14837" width="20.7109375" style="3"/>
    <col min="14838" max="14838" width="24" style="3" customWidth="1"/>
    <col min="14839" max="14839" width="42.85546875" style="3" customWidth="1"/>
    <col min="14840" max="14843" width="20.7109375" style="3"/>
    <col min="14844" max="14844" width="24.28515625" style="3" customWidth="1"/>
    <col min="14845" max="14845" width="24" style="3" customWidth="1"/>
    <col min="14846" max="14849" width="20.7109375" style="3"/>
    <col min="14850" max="14850" width="24.28515625" style="3" customWidth="1"/>
    <col min="14851" max="14851" width="25.42578125" style="3" customWidth="1"/>
    <col min="14852" max="14855" width="20.7109375" style="3"/>
    <col min="14856" max="14856" width="24.28515625" style="3" customWidth="1"/>
    <col min="14857" max="14857" width="24.7109375" style="3" customWidth="1"/>
    <col min="14858" max="14861" width="20.7109375" style="3"/>
    <col min="14862" max="14862" width="24.7109375" style="3" customWidth="1"/>
    <col min="14863" max="14863" width="26.42578125" style="3" customWidth="1"/>
    <col min="14864" max="14867" width="20.7109375" style="3"/>
    <col min="14868" max="14868" width="25.140625" style="3" customWidth="1"/>
    <col min="14869" max="14869" width="25.42578125" style="3" customWidth="1"/>
    <col min="14870" max="14979" width="20.7109375" style="3"/>
    <col min="14980" max="14980" width="30.140625" style="3" bestFit="1" customWidth="1"/>
    <col min="14981" max="14981" width="42.7109375" style="3" bestFit="1" customWidth="1"/>
    <col min="14982" max="14982" width="15.42578125" style="3" customWidth="1"/>
    <col min="14983" max="14983" width="23" style="3" customWidth="1"/>
    <col min="14984" max="14984" width="19.42578125" style="3" customWidth="1"/>
    <col min="14985" max="14985" width="18.7109375" style="3" customWidth="1"/>
    <col min="14986" max="14986" width="24.140625" style="3" customWidth="1"/>
    <col min="14987" max="14987" width="24.28515625" style="3" customWidth="1"/>
    <col min="14988" max="14988" width="24.7109375" style="3" customWidth="1"/>
    <col min="14989" max="14991" width="18.7109375" style="3" customWidth="1"/>
    <col min="14992" max="14992" width="23.85546875" style="3" customWidth="1"/>
    <col min="14993" max="14994" width="24.7109375" style="3" customWidth="1"/>
    <col min="14995" max="14997" width="18.7109375" style="3" customWidth="1"/>
    <col min="14998" max="14998" width="24.42578125" style="3" customWidth="1"/>
    <col min="14999" max="15000" width="24.7109375" style="3" customWidth="1"/>
    <col min="15001" max="15003" width="18.7109375" style="3" customWidth="1"/>
    <col min="15004" max="15004" width="24.140625" style="3" customWidth="1"/>
    <col min="15005" max="15005" width="24.42578125" style="3" customWidth="1"/>
    <col min="15006" max="15009" width="20.7109375" style="3"/>
    <col min="15010" max="15010" width="24.28515625" style="3" customWidth="1"/>
    <col min="15011" max="15011" width="25.42578125" style="3" customWidth="1"/>
    <col min="15012" max="15015" width="20.7109375" style="3"/>
    <col min="15016" max="15016" width="24.7109375" style="3" customWidth="1"/>
    <col min="15017" max="15017" width="23.28515625" style="3" customWidth="1"/>
    <col min="15018" max="15021" width="20.7109375" style="3"/>
    <col min="15022" max="15022" width="24" style="3" customWidth="1"/>
    <col min="15023" max="15023" width="23.5703125" style="3" customWidth="1"/>
    <col min="15024" max="15027" width="20.7109375" style="3"/>
    <col min="15028" max="15028" width="24.28515625" style="3" customWidth="1"/>
    <col min="15029" max="15029" width="24" style="3" customWidth="1"/>
    <col min="15030" max="15033" width="20.7109375" style="3"/>
    <col min="15034" max="15034" width="24" style="3" customWidth="1"/>
    <col min="15035" max="15035" width="23.5703125" style="3" customWidth="1"/>
    <col min="15036" max="15039" width="20.7109375" style="3"/>
    <col min="15040" max="15041" width="24.28515625" style="3" customWidth="1"/>
    <col min="15042" max="15045" width="20.7109375" style="3"/>
    <col min="15046" max="15046" width="24.28515625" style="3" customWidth="1"/>
    <col min="15047" max="15047" width="23.5703125" style="3" customWidth="1"/>
    <col min="15048" max="15051" width="20.7109375" style="3"/>
    <col min="15052" max="15052" width="24" style="3" customWidth="1"/>
    <col min="15053" max="15053" width="23.28515625" style="3" customWidth="1"/>
    <col min="15054" max="15057" width="20.7109375" style="3"/>
    <col min="15058" max="15058" width="24.42578125" style="3" customWidth="1"/>
    <col min="15059" max="15059" width="23.28515625" style="3" customWidth="1"/>
    <col min="15060" max="15063" width="20.7109375" style="3"/>
    <col min="15064" max="15064" width="24.28515625" style="3" customWidth="1"/>
    <col min="15065" max="15065" width="23.28515625" style="3" customWidth="1"/>
    <col min="15066" max="15069" width="20.7109375" style="3"/>
    <col min="15070" max="15070" width="24.28515625" style="3" customWidth="1"/>
    <col min="15071" max="15071" width="23.5703125" style="3" customWidth="1"/>
    <col min="15072" max="15075" width="20.7109375" style="3"/>
    <col min="15076" max="15076" width="24.28515625" style="3" customWidth="1"/>
    <col min="15077" max="15077" width="24.7109375" style="3" customWidth="1"/>
    <col min="15078" max="15081" width="20.7109375" style="3"/>
    <col min="15082" max="15082" width="24" style="3" customWidth="1"/>
    <col min="15083" max="15083" width="23.28515625" style="3" customWidth="1"/>
    <col min="15084" max="15087" width="20.7109375" style="3"/>
    <col min="15088" max="15088" width="24.7109375" style="3" customWidth="1"/>
    <col min="15089" max="15089" width="25.42578125" style="3" customWidth="1"/>
    <col min="15090" max="15093" width="20.7109375" style="3"/>
    <col min="15094" max="15094" width="24" style="3" customWidth="1"/>
    <col min="15095" max="15095" width="42.85546875" style="3" customWidth="1"/>
    <col min="15096" max="15099" width="20.7109375" style="3"/>
    <col min="15100" max="15100" width="24.28515625" style="3" customWidth="1"/>
    <col min="15101" max="15101" width="24" style="3" customWidth="1"/>
    <col min="15102" max="15105" width="20.7109375" style="3"/>
    <col min="15106" max="15106" width="24.28515625" style="3" customWidth="1"/>
    <col min="15107" max="15107" width="25.42578125" style="3" customWidth="1"/>
    <col min="15108" max="15111" width="20.7109375" style="3"/>
    <col min="15112" max="15112" width="24.28515625" style="3" customWidth="1"/>
    <col min="15113" max="15113" width="24.7109375" style="3" customWidth="1"/>
    <col min="15114" max="15117" width="20.7109375" style="3"/>
    <col min="15118" max="15118" width="24.7109375" style="3" customWidth="1"/>
    <col min="15119" max="15119" width="26.42578125" style="3" customWidth="1"/>
    <col min="15120" max="15123" width="20.7109375" style="3"/>
    <col min="15124" max="15124" width="25.140625" style="3" customWidth="1"/>
    <col min="15125" max="15125" width="25.42578125" style="3" customWidth="1"/>
    <col min="15126" max="15235" width="20.7109375" style="3"/>
    <col min="15236" max="15236" width="30.140625" style="3" bestFit="1" customWidth="1"/>
    <col min="15237" max="15237" width="42.7109375" style="3" bestFit="1" customWidth="1"/>
    <col min="15238" max="15238" width="15.42578125" style="3" customWidth="1"/>
    <col min="15239" max="15239" width="23" style="3" customWidth="1"/>
    <col min="15240" max="15240" width="19.42578125" style="3" customWidth="1"/>
    <col min="15241" max="15241" width="18.7109375" style="3" customWidth="1"/>
    <col min="15242" max="15242" width="24.140625" style="3" customWidth="1"/>
    <col min="15243" max="15243" width="24.28515625" style="3" customWidth="1"/>
    <col min="15244" max="15244" width="24.7109375" style="3" customWidth="1"/>
    <col min="15245" max="15247" width="18.7109375" style="3" customWidth="1"/>
    <col min="15248" max="15248" width="23.85546875" style="3" customWidth="1"/>
    <col min="15249" max="15250" width="24.7109375" style="3" customWidth="1"/>
    <col min="15251" max="15253" width="18.7109375" style="3" customWidth="1"/>
    <col min="15254" max="15254" width="24.42578125" style="3" customWidth="1"/>
    <col min="15255" max="15256" width="24.7109375" style="3" customWidth="1"/>
    <col min="15257" max="15259" width="18.7109375" style="3" customWidth="1"/>
    <col min="15260" max="15260" width="24.140625" style="3" customWidth="1"/>
    <col min="15261" max="15261" width="24.42578125" style="3" customWidth="1"/>
    <col min="15262" max="15265" width="20.7109375" style="3"/>
    <col min="15266" max="15266" width="24.28515625" style="3" customWidth="1"/>
    <col min="15267" max="15267" width="25.42578125" style="3" customWidth="1"/>
    <col min="15268" max="15271" width="20.7109375" style="3"/>
    <col min="15272" max="15272" width="24.7109375" style="3" customWidth="1"/>
    <col min="15273" max="15273" width="23.28515625" style="3" customWidth="1"/>
    <col min="15274" max="15277" width="20.7109375" style="3"/>
    <col min="15278" max="15278" width="24" style="3" customWidth="1"/>
    <col min="15279" max="15279" width="23.5703125" style="3" customWidth="1"/>
    <col min="15280" max="15283" width="20.7109375" style="3"/>
    <col min="15284" max="15284" width="24.28515625" style="3" customWidth="1"/>
    <col min="15285" max="15285" width="24" style="3" customWidth="1"/>
    <col min="15286" max="15289" width="20.7109375" style="3"/>
    <col min="15290" max="15290" width="24" style="3" customWidth="1"/>
    <col min="15291" max="15291" width="23.5703125" style="3" customWidth="1"/>
    <col min="15292" max="15295" width="20.7109375" style="3"/>
    <col min="15296" max="15297" width="24.28515625" style="3" customWidth="1"/>
    <col min="15298" max="15301" width="20.7109375" style="3"/>
    <col min="15302" max="15302" width="24.28515625" style="3" customWidth="1"/>
    <col min="15303" max="15303" width="23.5703125" style="3" customWidth="1"/>
    <col min="15304" max="15307" width="20.7109375" style="3"/>
    <col min="15308" max="15308" width="24" style="3" customWidth="1"/>
    <col min="15309" max="15309" width="23.28515625" style="3" customWidth="1"/>
    <col min="15310" max="15313" width="20.7109375" style="3"/>
    <col min="15314" max="15314" width="24.42578125" style="3" customWidth="1"/>
    <col min="15315" max="15315" width="23.28515625" style="3" customWidth="1"/>
    <col min="15316" max="15319" width="20.7109375" style="3"/>
    <col min="15320" max="15320" width="24.28515625" style="3" customWidth="1"/>
    <col min="15321" max="15321" width="23.28515625" style="3" customWidth="1"/>
    <col min="15322" max="15325" width="20.7109375" style="3"/>
    <col min="15326" max="15326" width="24.28515625" style="3" customWidth="1"/>
    <col min="15327" max="15327" width="23.5703125" style="3" customWidth="1"/>
    <col min="15328" max="15331" width="20.7109375" style="3"/>
    <col min="15332" max="15332" width="24.28515625" style="3" customWidth="1"/>
    <col min="15333" max="15333" width="24.7109375" style="3" customWidth="1"/>
    <col min="15334" max="15337" width="20.7109375" style="3"/>
    <col min="15338" max="15338" width="24" style="3" customWidth="1"/>
    <col min="15339" max="15339" width="23.28515625" style="3" customWidth="1"/>
    <col min="15340" max="15343" width="20.7109375" style="3"/>
    <col min="15344" max="15344" width="24.7109375" style="3" customWidth="1"/>
    <col min="15345" max="15345" width="25.42578125" style="3" customWidth="1"/>
    <col min="15346" max="15349" width="20.7109375" style="3"/>
    <col min="15350" max="15350" width="24" style="3" customWidth="1"/>
    <col min="15351" max="15351" width="42.85546875" style="3" customWidth="1"/>
    <col min="15352" max="15355" width="20.7109375" style="3"/>
    <col min="15356" max="15356" width="24.28515625" style="3" customWidth="1"/>
    <col min="15357" max="15357" width="24" style="3" customWidth="1"/>
    <col min="15358" max="15361" width="20.7109375" style="3"/>
    <col min="15362" max="15362" width="24.28515625" style="3" customWidth="1"/>
    <col min="15363" max="15363" width="25.42578125" style="3" customWidth="1"/>
    <col min="15364" max="15367" width="20.7109375" style="3"/>
    <col min="15368" max="15368" width="24.28515625" style="3" customWidth="1"/>
    <col min="15369" max="15369" width="24.7109375" style="3" customWidth="1"/>
    <col min="15370" max="15373" width="20.7109375" style="3"/>
    <col min="15374" max="15374" width="24.7109375" style="3" customWidth="1"/>
    <col min="15375" max="15375" width="26.42578125" style="3" customWidth="1"/>
    <col min="15376" max="15379" width="20.7109375" style="3"/>
    <col min="15380" max="15380" width="25.140625" style="3" customWidth="1"/>
    <col min="15381" max="15381" width="25.42578125" style="3" customWidth="1"/>
    <col min="15382" max="15491" width="20.7109375" style="3"/>
    <col min="15492" max="15492" width="30.140625" style="3" bestFit="1" customWidth="1"/>
    <col min="15493" max="15493" width="42.7109375" style="3" bestFit="1" customWidth="1"/>
    <col min="15494" max="15494" width="15.42578125" style="3" customWidth="1"/>
    <col min="15495" max="15495" width="23" style="3" customWidth="1"/>
    <col min="15496" max="15496" width="19.42578125" style="3" customWidth="1"/>
    <col min="15497" max="15497" width="18.7109375" style="3" customWidth="1"/>
    <col min="15498" max="15498" width="24.140625" style="3" customWidth="1"/>
    <col min="15499" max="15499" width="24.28515625" style="3" customWidth="1"/>
    <col min="15500" max="15500" width="24.7109375" style="3" customWidth="1"/>
    <col min="15501" max="15503" width="18.7109375" style="3" customWidth="1"/>
    <col min="15504" max="15504" width="23.85546875" style="3" customWidth="1"/>
    <col min="15505" max="15506" width="24.7109375" style="3" customWidth="1"/>
    <col min="15507" max="15509" width="18.7109375" style="3" customWidth="1"/>
    <col min="15510" max="15510" width="24.42578125" style="3" customWidth="1"/>
    <col min="15511" max="15512" width="24.7109375" style="3" customWidth="1"/>
    <col min="15513" max="15515" width="18.7109375" style="3" customWidth="1"/>
    <col min="15516" max="15516" width="24.140625" style="3" customWidth="1"/>
    <col min="15517" max="15517" width="24.42578125" style="3" customWidth="1"/>
    <col min="15518" max="15521" width="20.7109375" style="3"/>
    <col min="15522" max="15522" width="24.28515625" style="3" customWidth="1"/>
    <col min="15523" max="15523" width="25.42578125" style="3" customWidth="1"/>
    <col min="15524" max="15527" width="20.7109375" style="3"/>
    <col min="15528" max="15528" width="24.7109375" style="3" customWidth="1"/>
    <col min="15529" max="15529" width="23.28515625" style="3" customWidth="1"/>
    <col min="15530" max="15533" width="20.7109375" style="3"/>
    <col min="15534" max="15534" width="24" style="3" customWidth="1"/>
    <col min="15535" max="15535" width="23.5703125" style="3" customWidth="1"/>
    <col min="15536" max="15539" width="20.7109375" style="3"/>
    <col min="15540" max="15540" width="24.28515625" style="3" customWidth="1"/>
    <col min="15541" max="15541" width="24" style="3" customWidth="1"/>
    <col min="15542" max="15545" width="20.7109375" style="3"/>
    <col min="15546" max="15546" width="24" style="3" customWidth="1"/>
    <col min="15547" max="15547" width="23.5703125" style="3" customWidth="1"/>
    <col min="15548" max="15551" width="20.7109375" style="3"/>
    <col min="15552" max="15553" width="24.28515625" style="3" customWidth="1"/>
    <col min="15554" max="15557" width="20.7109375" style="3"/>
    <col min="15558" max="15558" width="24.28515625" style="3" customWidth="1"/>
    <col min="15559" max="15559" width="23.5703125" style="3" customWidth="1"/>
    <col min="15560" max="15563" width="20.7109375" style="3"/>
    <col min="15564" max="15564" width="24" style="3" customWidth="1"/>
    <col min="15565" max="15565" width="23.28515625" style="3" customWidth="1"/>
    <col min="15566" max="15569" width="20.7109375" style="3"/>
    <col min="15570" max="15570" width="24.42578125" style="3" customWidth="1"/>
    <col min="15571" max="15571" width="23.28515625" style="3" customWidth="1"/>
    <col min="15572" max="15575" width="20.7109375" style="3"/>
    <col min="15576" max="15576" width="24.28515625" style="3" customWidth="1"/>
    <col min="15577" max="15577" width="23.28515625" style="3" customWidth="1"/>
    <col min="15578" max="15581" width="20.7109375" style="3"/>
    <col min="15582" max="15582" width="24.28515625" style="3" customWidth="1"/>
    <col min="15583" max="15583" width="23.5703125" style="3" customWidth="1"/>
    <col min="15584" max="15587" width="20.7109375" style="3"/>
    <col min="15588" max="15588" width="24.28515625" style="3" customWidth="1"/>
    <col min="15589" max="15589" width="24.7109375" style="3" customWidth="1"/>
    <col min="15590" max="15593" width="20.7109375" style="3"/>
    <col min="15594" max="15594" width="24" style="3" customWidth="1"/>
    <col min="15595" max="15595" width="23.28515625" style="3" customWidth="1"/>
    <col min="15596" max="15599" width="20.7109375" style="3"/>
    <col min="15600" max="15600" width="24.7109375" style="3" customWidth="1"/>
    <col min="15601" max="15601" width="25.42578125" style="3" customWidth="1"/>
    <col min="15602" max="15605" width="20.7109375" style="3"/>
    <col min="15606" max="15606" width="24" style="3" customWidth="1"/>
    <col min="15607" max="15607" width="42.85546875" style="3" customWidth="1"/>
    <col min="15608" max="15611" width="20.7109375" style="3"/>
    <col min="15612" max="15612" width="24.28515625" style="3" customWidth="1"/>
    <col min="15613" max="15613" width="24" style="3" customWidth="1"/>
    <col min="15614" max="15617" width="20.7109375" style="3"/>
    <col min="15618" max="15618" width="24.28515625" style="3" customWidth="1"/>
    <col min="15619" max="15619" width="25.42578125" style="3" customWidth="1"/>
    <col min="15620" max="15623" width="20.7109375" style="3"/>
    <col min="15624" max="15624" width="24.28515625" style="3" customWidth="1"/>
    <col min="15625" max="15625" width="24.7109375" style="3" customWidth="1"/>
    <col min="15626" max="15629" width="20.7109375" style="3"/>
    <col min="15630" max="15630" width="24.7109375" style="3" customWidth="1"/>
    <col min="15631" max="15631" width="26.42578125" style="3" customWidth="1"/>
    <col min="15632" max="15635" width="20.7109375" style="3"/>
    <col min="15636" max="15636" width="25.140625" style="3" customWidth="1"/>
    <col min="15637" max="15637" width="25.42578125" style="3" customWidth="1"/>
    <col min="15638" max="15747" width="20.7109375" style="3"/>
    <col min="15748" max="15748" width="30.140625" style="3" bestFit="1" customWidth="1"/>
    <col min="15749" max="15749" width="42.7109375" style="3" bestFit="1" customWidth="1"/>
    <col min="15750" max="15750" width="15.42578125" style="3" customWidth="1"/>
    <col min="15751" max="15751" width="23" style="3" customWidth="1"/>
    <col min="15752" max="15752" width="19.42578125" style="3" customWidth="1"/>
    <col min="15753" max="15753" width="18.7109375" style="3" customWidth="1"/>
    <col min="15754" max="15754" width="24.140625" style="3" customWidth="1"/>
    <col min="15755" max="15755" width="24.28515625" style="3" customWidth="1"/>
    <col min="15756" max="15756" width="24.7109375" style="3" customWidth="1"/>
    <col min="15757" max="15759" width="18.7109375" style="3" customWidth="1"/>
    <col min="15760" max="15760" width="23.85546875" style="3" customWidth="1"/>
    <col min="15761" max="15762" width="24.7109375" style="3" customWidth="1"/>
    <col min="15763" max="15765" width="18.7109375" style="3" customWidth="1"/>
    <col min="15766" max="15766" width="24.42578125" style="3" customWidth="1"/>
    <col min="15767" max="15768" width="24.7109375" style="3" customWidth="1"/>
    <col min="15769" max="15771" width="18.7109375" style="3" customWidth="1"/>
    <col min="15772" max="15772" width="24.140625" style="3" customWidth="1"/>
    <col min="15773" max="15773" width="24.42578125" style="3" customWidth="1"/>
    <col min="15774" max="15777" width="20.7109375" style="3"/>
    <col min="15778" max="15778" width="24.28515625" style="3" customWidth="1"/>
    <col min="15779" max="15779" width="25.42578125" style="3" customWidth="1"/>
    <col min="15780" max="15783" width="20.7109375" style="3"/>
    <col min="15784" max="15784" width="24.7109375" style="3" customWidth="1"/>
    <col min="15785" max="15785" width="23.28515625" style="3" customWidth="1"/>
    <col min="15786" max="15789" width="20.7109375" style="3"/>
    <col min="15790" max="15790" width="24" style="3" customWidth="1"/>
    <col min="15791" max="15791" width="23.5703125" style="3" customWidth="1"/>
    <col min="15792" max="15795" width="20.7109375" style="3"/>
    <col min="15796" max="15796" width="24.28515625" style="3" customWidth="1"/>
    <col min="15797" max="15797" width="24" style="3" customWidth="1"/>
    <col min="15798" max="15801" width="20.7109375" style="3"/>
    <col min="15802" max="15802" width="24" style="3" customWidth="1"/>
    <col min="15803" max="15803" width="23.5703125" style="3" customWidth="1"/>
    <col min="15804" max="15807" width="20.7109375" style="3"/>
    <col min="15808" max="15809" width="24.28515625" style="3" customWidth="1"/>
    <col min="15810" max="15813" width="20.7109375" style="3"/>
    <col min="15814" max="15814" width="24.28515625" style="3" customWidth="1"/>
    <col min="15815" max="15815" width="23.5703125" style="3" customWidth="1"/>
    <col min="15816" max="15819" width="20.7109375" style="3"/>
    <col min="15820" max="15820" width="24" style="3" customWidth="1"/>
    <col min="15821" max="15821" width="23.28515625" style="3" customWidth="1"/>
    <col min="15822" max="15825" width="20.7109375" style="3"/>
    <col min="15826" max="15826" width="24.42578125" style="3" customWidth="1"/>
    <col min="15827" max="15827" width="23.28515625" style="3" customWidth="1"/>
    <col min="15828" max="15831" width="20.7109375" style="3"/>
    <col min="15832" max="15832" width="24.28515625" style="3" customWidth="1"/>
    <col min="15833" max="15833" width="23.28515625" style="3" customWidth="1"/>
    <col min="15834" max="15837" width="20.7109375" style="3"/>
    <col min="15838" max="15838" width="24.28515625" style="3" customWidth="1"/>
    <col min="15839" max="15839" width="23.5703125" style="3" customWidth="1"/>
    <col min="15840" max="15843" width="20.7109375" style="3"/>
    <col min="15844" max="15844" width="24.28515625" style="3" customWidth="1"/>
    <col min="15845" max="15845" width="24.7109375" style="3" customWidth="1"/>
    <col min="15846" max="15849" width="20.7109375" style="3"/>
    <col min="15850" max="15850" width="24" style="3" customWidth="1"/>
    <col min="15851" max="15851" width="23.28515625" style="3" customWidth="1"/>
    <col min="15852" max="15855" width="20.7109375" style="3"/>
    <col min="15856" max="15856" width="24.7109375" style="3" customWidth="1"/>
    <col min="15857" max="15857" width="25.42578125" style="3" customWidth="1"/>
    <col min="15858" max="15861" width="20.7109375" style="3"/>
    <col min="15862" max="15862" width="24" style="3" customWidth="1"/>
    <col min="15863" max="15863" width="42.85546875" style="3" customWidth="1"/>
    <col min="15864" max="15867" width="20.7109375" style="3"/>
    <col min="15868" max="15868" width="24.28515625" style="3" customWidth="1"/>
    <col min="15869" max="15869" width="24" style="3" customWidth="1"/>
    <col min="15870" max="15873" width="20.7109375" style="3"/>
    <col min="15874" max="15874" width="24.28515625" style="3" customWidth="1"/>
    <col min="15875" max="15875" width="25.42578125" style="3" customWidth="1"/>
    <col min="15876" max="15879" width="20.7109375" style="3"/>
    <col min="15880" max="15880" width="24.28515625" style="3" customWidth="1"/>
    <col min="15881" max="15881" width="24.7109375" style="3" customWidth="1"/>
    <col min="15882" max="15885" width="20.7109375" style="3"/>
    <col min="15886" max="15886" width="24.7109375" style="3" customWidth="1"/>
    <col min="15887" max="15887" width="26.42578125" style="3" customWidth="1"/>
    <col min="15888" max="15891" width="20.7109375" style="3"/>
    <col min="15892" max="15892" width="25.140625" style="3" customWidth="1"/>
    <col min="15893" max="15893" width="25.42578125" style="3" customWidth="1"/>
    <col min="15894" max="16003" width="20.7109375" style="3"/>
    <col min="16004" max="16004" width="30.140625" style="3" bestFit="1" customWidth="1"/>
    <col min="16005" max="16005" width="42.7109375" style="3" bestFit="1" customWidth="1"/>
    <col min="16006" max="16006" width="15.42578125" style="3" customWidth="1"/>
    <col min="16007" max="16007" width="23" style="3" customWidth="1"/>
    <col min="16008" max="16008" width="19.42578125" style="3" customWidth="1"/>
    <col min="16009" max="16009" width="18.7109375" style="3" customWidth="1"/>
    <col min="16010" max="16010" width="24.140625" style="3" customWidth="1"/>
    <col min="16011" max="16011" width="24.28515625" style="3" customWidth="1"/>
    <col min="16012" max="16012" width="24.7109375" style="3" customWidth="1"/>
    <col min="16013" max="16015" width="18.7109375" style="3" customWidth="1"/>
    <col min="16016" max="16016" width="23.85546875" style="3" customWidth="1"/>
    <col min="16017" max="16018" width="24.7109375" style="3" customWidth="1"/>
    <col min="16019" max="16021" width="18.7109375" style="3" customWidth="1"/>
    <col min="16022" max="16022" width="24.42578125" style="3" customWidth="1"/>
    <col min="16023" max="16024" width="24.7109375" style="3" customWidth="1"/>
    <col min="16025" max="16027" width="18.7109375" style="3" customWidth="1"/>
    <col min="16028" max="16028" width="24.140625" style="3" customWidth="1"/>
    <col min="16029" max="16029" width="24.42578125" style="3" customWidth="1"/>
    <col min="16030" max="16033" width="20.7109375" style="3"/>
    <col min="16034" max="16034" width="24.28515625" style="3" customWidth="1"/>
    <col min="16035" max="16035" width="25.42578125" style="3" customWidth="1"/>
    <col min="16036" max="16039" width="20.7109375" style="3"/>
    <col min="16040" max="16040" width="24.7109375" style="3" customWidth="1"/>
    <col min="16041" max="16041" width="23.28515625" style="3" customWidth="1"/>
    <col min="16042" max="16045" width="20.7109375" style="3"/>
    <col min="16046" max="16046" width="24" style="3" customWidth="1"/>
    <col min="16047" max="16047" width="23.5703125" style="3" customWidth="1"/>
    <col min="16048" max="16051" width="20.7109375" style="3"/>
    <col min="16052" max="16052" width="24.28515625" style="3" customWidth="1"/>
    <col min="16053" max="16053" width="24" style="3" customWidth="1"/>
    <col min="16054" max="16057" width="20.7109375" style="3"/>
    <col min="16058" max="16058" width="24" style="3" customWidth="1"/>
    <col min="16059" max="16059" width="23.5703125" style="3" customWidth="1"/>
    <col min="16060" max="16063" width="20.7109375" style="3"/>
    <col min="16064" max="16065" width="24.28515625" style="3" customWidth="1"/>
    <col min="16066" max="16069" width="20.7109375" style="3"/>
    <col min="16070" max="16070" width="24.28515625" style="3" customWidth="1"/>
    <col min="16071" max="16071" width="23.5703125" style="3" customWidth="1"/>
    <col min="16072" max="16075" width="20.7109375" style="3"/>
    <col min="16076" max="16076" width="24" style="3" customWidth="1"/>
    <col min="16077" max="16077" width="23.28515625" style="3" customWidth="1"/>
    <col min="16078" max="16081" width="20.7109375" style="3"/>
    <col min="16082" max="16082" width="24.42578125" style="3" customWidth="1"/>
    <col min="16083" max="16083" width="23.28515625" style="3" customWidth="1"/>
    <col min="16084" max="16087" width="20.7109375" style="3"/>
    <col min="16088" max="16088" width="24.28515625" style="3" customWidth="1"/>
    <col min="16089" max="16089" width="23.28515625" style="3" customWidth="1"/>
    <col min="16090" max="16093" width="20.7109375" style="3"/>
    <col min="16094" max="16094" width="24.28515625" style="3" customWidth="1"/>
    <col min="16095" max="16095" width="23.5703125" style="3" customWidth="1"/>
    <col min="16096" max="16099" width="20.7109375" style="3"/>
    <col min="16100" max="16100" width="24.28515625" style="3" customWidth="1"/>
    <col min="16101" max="16101" width="24.7109375" style="3" customWidth="1"/>
    <col min="16102" max="16105" width="20.7109375" style="3"/>
    <col min="16106" max="16106" width="24" style="3" customWidth="1"/>
    <col min="16107" max="16107" width="23.28515625" style="3" customWidth="1"/>
    <col min="16108" max="16111" width="20.7109375" style="3"/>
    <col min="16112" max="16112" width="24.7109375" style="3" customWidth="1"/>
    <col min="16113" max="16113" width="25.42578125" style="3" customWidth="1"/>
    <col min="16114" max="16117" width="20.7109375" style="3"/>
    <col min="16118" max="16118" width="24" style="3" customWidth="1"/>
    <col min="16119" max="16119" width="42.85546875" style="3" customWidth="1"/>
    <col min="16120" max="16123" width="20.7109375" style="3"/>
    <col min="16124" max="16124" width="24.28515625" style="3" customWidth="1"/>
    <col min="16125" max="16125" width="24" style="3" customWidth="1"/>
    <col min="16126" max="16129" width="20.7109375" style="3"/>
    <col min="16130" max="16130" width="24.28515625" style="3" customWidth="1"/>
    <col min="16131" max="16131" width="25.42578125" style="3" customWidth="1"/>
    <col min="16132" max="16135" width="20.7109375" style="3"/>
    <col min="16136" max="16136" width="24.28515625" style="3" customWidth="1"/>
    <col min="16137" max="16137" width="24.7109375" style="3" customWidth="1"/>
    <col min="16138" max="16141" width="20.7109375" style="3"/>
    <col min="16142" max="16142" width="24.7109375" style="3" customWidth="1"/>
    <col min="16143" max="16143" width="26.42578125" style="3" customWidth="1"/>
    <col min="16144" max="16147" width="20.7109375" style="3"/>
    <col min="16148" max="16148" width="25.140625" style="3" customWidth="1"/>
    <col min="16149" max="16149" width="25.42578125" style="3" customWidth="1"/>
    <col min="16150" max="16384" width="20.7109375" style="3"/>
  </cols>
  <sheetData>
    <row r="1" spans="1:22" ht="24" customHeight="1" x14ac:dyDescent="0.2">
      <c r="A1" s="26" t="s">
        <v>0</v>
      </c>
      <c r="B1" s="22"/>
      <c r="C1" s="98" t="s">
        <v>175</v>
      </c>
      <c r="D1" s="99" t="s">
        <v>119</v>
      </c>
      <c r="E1" s="99" t="s">
        <v>120</v>
      </c>
      <c r="F1" s="88" t="s">
        <v>121</v>
      </c>
      <c r="G1" s="88" t="s">
        <v>122</v>
      </c>
      <c r="H1" s="88" t="s">
        <v>123</v>
      </c>
      <c r="I1" s="88" t="s">
        <v>124</v>
      </c>
      <c r="J1" s="88" t="s">
        <v>125</v>
      </c>
      <c r="K1" s="88" t="s">
        <v>126</v>
      </c>
      <c r="L1" s="88" t="s">
        <v>127</v>
      </c>
      <c r="M1" s="88" t="s">
        <v>128</v>
      </c>
      <c r="N1" s="27" t="s">
        <v>129</v>
      </c>
      <c r="O1" s="27" t="s">
        <v>130</v>
      </c>
      <c r="P1" s="27" t="s">
        <v>131</v>
      </c>
      <c r="Q1" s="27" t="s">
        <v>132</v>
      </c>
      <c r="R1" s="27" t="s">
        <v>133</v>
      </c>
      <c r="S1" s="27" t="s">
        <v>134</v>
      </c>
      <c r="T1" s="27" t="s">
        <v>135</v>
      </c>
      <c r="U1" s="27" t="s">
        <v>136</v>
      </c>
      <c r="V1" s="94" t="s">
        <v>6</v>
      </c>
    </row>
    <row r="2" spans="1:22" ht="24" customHeight="1" x14ac:dyDescent="0.2">
      <c r="A2" s="95" t="s">
        <v>7</v>
      </c>
      <c r="B2" s="95"/>
      <c r="C2" s="98"/>
      <c r="D2" s="99"/>
      <c r="E2" s="99"/>
      <c r="F2" s="61">
        <f>'FILLET #1'!$H$3</f>
        <v>0</v>
      </c>
      <c r="G2" s="61">
        <f>'FILLET #2'!$H$3</f>
        <v>0</v>
      </c>
      <c r="H2" s="61">
        <f>'FILLET #3'!$H$3</f>
        <v>0</v>
      </c>
      <c r="I2" s="61">
        <f>'FILLET #4'!$H$3</f>
        <v>0</v>
      </c>
      <c r="J2" s="61">
        <f>'FILLET #5'!$H$3</f>
        <v>0</v>
      </c>
      <c r="K2" s="61">
        <f>'FILLET #6'!$H$3</f>
        <v>0</v>
      </c>
      <c r="L2" s="61">
        <f>'FILLET #7'!$H$3</f>
        <v>0</v>
      </c>
      <c r="M2" s="61">
        <f>'FILLET #8'!$H$3</f>
        <v>0</v>
      </c>
      <c r="N2" s="61">
        <f>'GROOVE #1'!$H$3</f>
        <v>0</v>
      </c>
      <c r="O2" s="61">
        <f>'Groove #2'!$H$3</f>
        <v>0</v>
      </c>
      <c r="P2" s="61">
        <f>'GROOVE #3'!$H$3</f>
        <v>0</v>
      </c>
      <c r="Q2" s="61">
        <f>'GROOVE #4'!$H$3</f>
        <v>0</v>
      </c>
      <c r="R2" s="61">
        <f>'GROOVE #5'!$H$3</f>
        <v>0</v>
      </c>
      <c r="S2" s="61">
        <f>'GROOVE #6'!$H$3</f>
        <v>0</v>
      </c>
      <c r="T2" s="61">
        <f>'GROOVE #7'!$H$3</f>
        <v>0</v>
      </c>
      <c r="U2" s="61">
        <f>'GROOVE #8'!$H$3</f>
        <v>0</v>
      </c>
      <c r="V2" s="94"/>
    </row>
    <row r="3" spans="1:22" s="4" customFormat="1" ht="24" customHeight="1" x14ac:dyDescent="0.3">
      <c r="A3" s="17" t="s">
        <v>4</v>
      </c>
      <c r="B3" s="17" t="s">
        <v>5</v>
      </c>
      <c r="C3" s="28" t="s">
        <v>2</v>
      </c>
      <c r="D3" s="28" t="s">
        <v>2</v>
      </c>
      <c r="E3" s="28" t="s">
        <v>2</v>
      </c>
      <c r="F3" s="28" t="s">
        <v>2</v>
      </c>
      <c r="G3" s="28" t="s">
        <v>2</v>
      </c>
      <c r="H3" s="28" t="s">
        <v>2</v>
      </c>
      <c r="I3" s="28" t="s">
        <v>2</v>
      </c>
      <c r="J3" s="28" t="s">
        <v>2</v>
      </c>
      <c r="K3" s="28" t="s">
        <v>2</v>
      </c>
      <c r="L3" s="28" t="s">
        <v>2</v>
      </c>
      <c r="M3" s="28" t="s">
        <v>2</v>
      </c>
      <c r="N3" s="28" t="s">
        <v>2</v>
      </c>
      <c r="O3" s="28" t="s">
        <v>2</v>
      </c>
      <c r="P3" s="28" t="s">
        <v>2</v>
      </c>
      <c r="Q3" s="28" t="s">
        <v>2</v>
      </c>
      <c r="R3" s="28" t="s">
        <v>2</v>
      </c>
      <c r="S3" s="28" t="s">
        <v>2</v>
      </c>
      <c r="T3" s="28" t="s">
        <v>2</v>
      </c>
      <c r="U3" s="28" t="s">
        <v>2</v>
      </c>
      <c r="V3" s="94"/>
    </row>
    <row r="4" spans="1:22" ht="24" customHeight="1" x14ac:dyDescent="0.2">
      <c r="A4" s="62">
        <v>1</v>
      </c>
      <c r="B4" s="63"/>
      <c r="C4" s="89">
        <f>HLOOKUP($B4,Braze!$B$6:$AE$12,7,FALSE)</f>
        <v>0</v>
      </c>
      <c r="D4" s="89">
        <f>HLOOKUP($B4,'Oxy-Fuel Cut #1'!$B$6:$AE$13,8,FALSE)</f>
        <v>0</v>
      </c>
      <c r="E4" s="89">
        <f>HLOOKUP($B4,'Oxy-Fuel Cut #2'!$B$6:$AE$13,8,FALSE)</f>
        <v>0</v>
      </c>
      <c r="F4" s="89">
        <f>HLOOKUP($B4,'FILLET #1'!$B$6:$AE$18,13,FALSE)</f>
        <v>0</v>
      </c>
      <c r="G4" s="89">
        <f>HLOOKUP($B4,'FILLET #2'!$B$6:$AE$18,13,FALSE)</f>
        <v>0</v>
      </c>
      <c r="H4" s="89">
        <f>HLOOKUP($B4,'FILLET #3'!$B$6:$AE$18,13,FALSE)</f>
        <v>0</v>
      </c>
      <c r="I4" s="89">
        <f>HLOOKUP($B4,'FILLET #4'!$B$6:$AE$18,13,FALSE)</f>
        <v>0</v>
      </c>
      <c r="J4" s="89">
        <f>HLOOKUP($B4,'FILLET #5'!$B$6:$AE$18,13,FALSE)</f>
        <v>0</v>
      </c>
      <c r="K4" s="89">
        <f>HLOOKUP($B4,'FILLET #6'!$B$6:$AE$18,13,FALSE)</f>
        <v>0</v>
      </c>
      <c r="L4" s="89">
        <f>HLOOKUP($B4,'FILLET #7'!$B$6:$AE$18,13,FALSE)</f>
        <v>0</v>
      </c>
      <c r="M4" s="89">
        <f>HLOOKUP($B4,'FILLET #8'!$B$6:$AE$18,13,FALSE)</f>
        <v>0</v>
      </c>
      <c r="N4" s="89">
        <f>HLOOKUP($B4,'GROOVE #1'!$B$6:$AE$21,16,FALSE)</f>
        <v>0</v>
      </c>
      <c r="O4" s="89">
        <f>HLOOKUP($B4,'Groove #2'!$B$6:$AE$21,16,FALSE)</f>
        <v>0</v>
      </c>
      <c r="P4" s="89">
        <f>HLOOKUP($B4,'GROOVE #3'!$B$6:$AE$21,16,FALSE)</f>
        <v>0</v>
      </c>
      <c r="Q4" s="89">
        <f>HLOOKUP($B4,'GROOVE #4'!$B$6:$AE$21,16,FALSE)</f>
        <v>0</v>
      </c>
      <c r="R4" s="89">
        <f>HLOOKUP($B4,'GROOVE #5'!$B$6:$AE$21,16,FALSE)</f>
        <v>0</v>
      </c>
      <c r="S4" s="89">
        <f>HLOOKUP($B4,'GROOVE #6'!$B$6:$AE$21,16,FALSE)</f>
        <v>0</v>
      </c>
      <c r="T4" s="89">
        <f>HLOOKUP($B4,'GROOVE #7'!$B$6:$AE$21,16,FALSE)</f>
        <v>0</v>
      </c>
      <c r="U4" s="89">
        <f>HLOOKUP($B4,'GROOVE #8'!$B$6:$AE$21,16,FALSE)</f>
        <v>0</v>
      </c>
      <c r="V4" s="29" t="str">
        <f t="shared" ref="V4:V33" si="0">IFERROR(AVERAGEIF(D4:U4,"&gt;0"),"")</f>
        <v/>
      </c>
    </row>
    <row r="5" spans="1:22" ht="24" customHeight="1" x14ac:dyDescent="0.2">
      <c r="A5" s="12">
        <v>2</v>
      </c>
      <c r="B5" s="12"/>
      <c r="C5" s="89">
        <f>HLOOKUP($B5,Braze!$C$6:$AE$12,7,FALSE)</f>
        <v>0</v>
      </c>
      <c r="D5" s="89">
        <f>HLOOKUP($B5,'Oxy-Fuel Cut #1'!$B$6:$AE$13,8,FALSE)</f>
        <v>0</v>
      </c>
      <c r="E5" s="89">
        <f>HLOOKUP($B5,'Oxy-Fuel Cut #2'!$B$6:$AE$13,8,FALSE)</f>
        <v>0</v>
      </c>
      <c r="F5" s="89">
        <f>HLOOKUP($B5,'FILLET #1'!$B$6:$AE$18,13,FALSE)</f>
        <v>0</v>
      </c>
      <c r="G5" s="89">
        <f>HLOOKUP($B5,'FILLET #2'!$B$6:$AE$18,13,FALSE)</f>
        <v>0</v>
      </c>
      <c r="H5" s="89">
        <f>HLOOKUP($B5,'FILLET #3'!$B$6:$AE$18,13,FALSE)</f>
        <v>0</v>
      </c>
      <c r="I5" s="89">
        <f>HLOOKUP($B5,'FILLET #4'!$B$6:$AE$18,13,FALSE)</f>
        <v>0</v>
      </c>
      <c r="J5" s="89">
        <f>HLOOKUP($B5,'FILLET #5'!$B$6:$AE$18,13,FALSE)</f>
        <v>0</v>
      </c>
      <c r="K5" s="89">
        <f>HLOOKUP($B5,'FILLET #6'!$B$6:$AE$18,13,FALSE)</f>
        <v>0</v>
      </c>
      <c r="L5" s="89">
        <f>HLOOKUP($B5,'FILLET #7'!$B$6:$AE$18,13,FALSE)</f>
        <v>0</v>
      </c>
      <c r="M5" s="89">
        <f>HLOOKUP($B5,'FILLET #8'!$B$6:$AE$18,13,FALSE)</f>
        <v>0</v>
      </c>
      <c r="N5" s="89">
        <f>HLOOKUP($B5,'GROOVE #1'!$B$6:$AE$21,16,FALSE)</f>
        <v>0</v>
      </c>
      <c r="O5" s="89">
        <f>HLOOKUP($B5,'Groove #2'!$B$6:$AE$21,16,FALSE)</f>
        <v>0</v>
      </c>
      <c r="P5" s="89">
        <f>HLOOKUP($B5,'GROOVE #3'!$B$6:$AE$21,16,FALSE)</f>
        <v>0</v>
      </c>
      <c r="Q5" s="89">
        <f>HLOOKUP($B5,'GROOVE #4'!$B$6:$AE$21,16,FALSE)</f>
        <v>0</v>
      </c>
      <c r="R5" s="89">
        <f>HLOOKUP($B5,'GROOVE #5'!$B$6:$AE$21,16,FALSE)</f>
        <v>0</v>
      </c>
      <c r="S5" s="89">
        <f>HLOOKUP($B5,'GROOVE #6'!$B$6:$AE$21,16,FALSE)</f>
        <v>0</v>
      </c>
      <c r="T5" s="89">
        <f>HLOOKUP($B5,'GROOVE #7'!$B$6:$AE$21,16,FALSE)</f>
        <v>0</v>
      </c>
      <c r="U5" s="89">
        <f>HLOOKUP($B5,'GROOVE #8'!$B$6:$AE$21,16,FALSE)</f>
        <v>0</v>
      </c>
      <c r="V5" s="29" t="str">
        <f t="shared" si="0"/>
        <v/>
      </c>
    </row>
    <row r="6" spans="1:22" ht="24" customHeight="1" x14ac:dyDescent="0.2">
      <c r="A6" s="12">
        <v>3</v>
      </c>
      <c r="B6" s="12"/>
      <c r="C6" s="89">
        <f>HLOOKUP($B6,Braze!$D$6:$AE$12,7,FALSE)</f>
        <v>0</v>
      </c>
      <c r="D6" s="89">
        <f>HLOOKUP($B6,'Oxy-Fuel Cut #1'!$B$6:$AE$13,8,FALSE)</f>
        <v>0</v>
      </c>
      <c r="E6" s="89">
        <f>HLOOKUP($B6,'Oxy-Fuel Cut #2'!$B$6:$AE$13,8,FALSE)</f>
        <v>0</v>
      </c>
      <c r="F6" s="89">
        <f>HLOOKUP($B6,'FILLET #1'!$B$6:$AE$18,13,FALSE)</f>
        <v>0</v>
      </c>
      <c r="G6" s="89">
        <f>HLOOKUP($B6,'FILLET #2'!$B$6:$AE$18,13,FALSE)</f>
        <v>0</v>
      </c>
      <c r="H6" s="89">
        <f>HLOOKUP($B6,'FILLET #3'!$B$6:$AE$18,13,FALSE)</f>
        <v>0</v>
      </c>
      <c r="I6" s="89">
        <f>HLOOKUP($B6,'FILLET #4'!$B$6:$AE$18,13,FALSE)</f>
        <v>0</v>
      </c>
      <c r="J6" s="89">
        <f>HLOOKUP($B6,'FILLET #5'!$B$6:$AE$18,13,FALSE)</f>
        <v>0</v>
      </c>
      <c r="K6" s="89">
        <f>HLOOKUP($B6,'FILLET #6'!$B$6:$AE$18,13,FALSE)</f>
        <v>0</v>
      </c>
      <c r="L6" s="89">
        <f>HLOOKUP($B6,'FILLET #7'!$B$6:$AE$18,13,FALSE)</f>
        <v>0</v>
      </c>
      <c r="M6" s="89">
        <f>HLOOKUP($B6,'FILLET #8'!$B$6:$AE$18,13,FALSE)</f>
        <v>0</v>
      </c>
      <c r="N6" s="89">
        <f>HLOOKUP($B6,'GROOVE #1'!$B$6:$AE$21,16,FALSE)</f>
        <v>0</v>
      </c>
      <c r="O6" s="89">
        <f>HLOOKUP($B6,'Groove #2'!$B$6:$AE$21,16,FALSE)</f>
        <v>0</v>
      </c>
      <c r="P6" s="89">
        <f>HLOOKUP($B6,'GROOVE #3'!$B$6:$AE$21,16,FALSE)</f>
        <v>0</v>
      </c>
      <c r="Q6" s="89">
        <f>HLOOKUP($B6,'GROOVE #4'!$B$6:$AE$21,16,FALSE)</f>
        <v>0</v>
      </c>
      <c r="R6" s="89">
        <f>HLOOKUP($B6,'GROOVE #5'!$B$6:$AE$21,16,FALSE)</f>
        <v>0</v>
      </c>
      <c r="S6" s="89">
        <f>HLOOKUP($B6,'GROOVE #6'!$B$6:$AE$21,16,FALSE)</f>
        <v>0</v>
      </c>
      <c r="T6" s="89">
        <f>HLOOKUP($B6,'GROOVE #7'!$B$6:$AE$21,16,FALSE)</f>
        <v>0</v>
      </c>
      <c r="U6" s="89">
        <f>HLOOKUP($B6,'GROOVE #8'!$B$6:$AE$21,16,FALSE)</f>
        <v>0</v>
      </c>
      <c r="V6" s="29" t="str">
        <f t="shared" si="0"/>
        <v/>
      </c>
    </row>
    <row r="7" spans="1:22" ht="24" customHeight="1" x14ac:dyDescent="0.2">
      <c r="A7" s="12">
        <v>4</v>
      </c>
      <c r="B7" s="12"/>
      <c r="C7" s="89">
        <f>HLOOKUP($B7,Braze!$E$6:$AE$12,7,FALSE)</f>
        <v>0</v>
      </c>
      <c r="D7" s="89">
        <f>HLOOKUP($B7,'Oxy-Fuel Cut #1'!$B$6:$AE$13,8,FALSE)</f>
        <v>0</v>
      </c>
      <c r="E7" s="89">
        <f>HLOOKUP($B7,'Oxy-Fuel Cut #2'!$B$6:$AE$13,8,FALSE)</f>
        <v>0</v>
      </c>
      <c r="F7" s="89">
        <f>HLOOKUP($B7,'FILLET #1'!$B$6:$AE$18,13,FALSE)</f>
        <v>0</v>
      </c>
      <c r="G7" s="89">
        <f>HLOOKUP($B7,'FILLET #2'!$B$6:$AE$18,13,FALSE)</f>
        <v>0</v>
      </c>
      <c r="H7" s="89">
        <f>HLOOKUP($B7,'FILLET #3'!$B$6:$AE$18,13,FALSE)</f>
        <v>0</v>
      </c>
      <c r="I7" s="89">
        <f>HLOOKUP($B7,'FILLET #4'!$B$6:$AE$18,13,FALSE)</f>
        <v>0</v>
      </c>
      <c r="J7" s="89">
        <f>HLOOKUP($B7,'FILLET #5'!$B$6:$AE$18,13,FALSE)</f>
        <v>0</v>
      </c>
      <c r="K7" s="89">
        <f>HLOOKUP($B7,'FILLET #6'!$B$6:$AE$18,13,FALSE)</f>
        <v>0</v>
      </c>
      <c r="L7" s="89">
        <f>HLOOKUP($B7,'FILLET #7'!$B$6:$AE$18,13,FALSE)</f>
        <v>0</v>
      </c>
      <c r="M7" s="89">
        <f>HLOOKUP($B7,'FILLET #8'!$B$6:$AE$18,13,FALSE)</f>
        <v>0</v>
      </c>
      <c r="N7" s="89">
        <f>HLOOKUP($B7,'GROOVE #1'!$B$6:$AE$21,16,FALSE)</f>
        <v>0</v>
      </c>
      <c r="O7" s="89">
        <f>HLOOKUP($B7,'Groove #2'!$B$6:$AE$21,16,FALSE)</f>
        <v>0</v>
      </c>
      <c r="P7" s="89">
        <f>HLOOKUP($B7,'GROOVE #3'!$B$6:$AE$21,16,FALSE)</f>
        <v>0</v>
      </c>
      <c r="Q7" s="89">
        <f>HLOOKUP($B7,'GROOVE #4'!$B$6:$AE$21,16,FALSE)</f>
        <v>0</v>
      </c>
      <c r="R7" s="89">
        <f>HLOOKUP($B7,'GROOVE #5'!$B$6:$AE$21,16,FALSE)</f>
        <v>0</v>
      </c>
      <c r="S7" s="89">
        <f>HLOOKUP($B7,'GROOVE #6'!$B$6:$AE$21,16,FALSE)</f>
        <v>0</v>
      </c>
      <c r="T7" s="89">
        <f>HLOOKUP($B7,'GROOVE #7'!$B$6:$AE$21,16,FALSE)</f>
        <v>0</v>
      </c>
      <c r="U7" s="89">
        <f>HLOOKUP($B7,'GROOVE #8'!$B$6:$AE$21,16,FALSE)</f>
        <v>0</v>
      </c>
      <c r="V7" s="29" t="str">
        <f t="shared" si="0"/>
        <v/>
      </c>
    </row>
    <row r="8" spans="1:22" ht="24" customHeight="1" x14ac:dyDescent="0.2">
      <c r="A8" s="12">
        <v>5</v>
      </c>
      <c r="B8" s="12"/>
      <c r="C8" s="89">
        <f>HLOOKUP($B8,Braze!$F$6:$AE$12,7,FALSE)</f>
        <v>0</v>
      </c>
      <c r="D8" s="89">
        <f>HLOOKUP($B8,'Oxy-Fuel Cut #1'!$B$6:$AE$13,8,FALSE)</f>
        <v>0</v>
      </c>
      <c r="E8" s="89">
        <f>HLOOKUP($B8,'Oxy-Fuel Cut #2'!$B$6:$AE$13,8,FALSE)</f>
        <v>0</v>
      </c>
      <c r="F8" s="89">
        <f>HLOOKUP($B8,'FILLET #1'!$B$6:$AE$18,13,FALSE)</f>
        <v>0</v>
      </c>
      <c r="G8" s="89">
        <f>HLOOKUP($B8,'FILLET #2'!$B$6:$AE$18,13,FALSE)</f>
        <v>0</v>
      </c>
      <c r="H8" s="89">
        <f>HLOOKUP($B8,'FILLET #3'!$B$6:$AE$18,13,FALSE)</f>
        <v>0</v>
      </c>
      <c r="I8" s="89">
        <f>HLOOKUP($B8,'FILLET #4'!$B$6:$AE$18,13,FALSE)</f>
        <v>0</v>
      </c>
      <c r="J8" s="89">
        <f>HLOOKUP($B8,'FILLET #5'!$B$6:$AE$18,13,FALSE)</f>
        <v>0</v>
      </c>
      <c r="K8" s="89">
        <f>HLOOKUP($B8,'FILLET #6'!$B$6:$AE$18,13,FALSE)</f>
        <v>0</v>
      </c>
      <c r="L8" s="89">
        <f>HLOOKUP($B8,'FILLET #7'!$B$6:$AE$18,13,FALSE)</f>
        <v>0</v>
      </c>
      <c r="M8" s="89">
        <f>HLOOKUP($B8,'FILLET #8'!$B$6:$AE$18,13,FALSE)</f>
        <v>0</v>
      </c>
      <c r="N8" s="89">
        <f>HLOOKUP($B8,'GROOVE #1'!$B$6:$AE$21,16,FALSE)</f>
        <v>0</v>
      </c>
      <c r="O8" s="89">
        <f>HLOOKUP($B8,'Groove #2'!$B$6:$AE$21,16,FALSE)</f>
        <v>0</v>
      </c>
      <c r="P8" s="89">
        <f>HLOOKUP($B8,'GROOVE #3'!$B$6:$AE$21,16,FALSE)</f>
        <v>0</v>
      </c>
      <c r="Q8" s="89">
        <f>HLOOKUP($B8,'GROOVE #4'!$B$6:$AE$21,16,FALSE)</f>
        <v>0</v>
      </c>
      <c r="R8" s="89">
        <f>HLOOKUP($B8,'GROOVE #5'!$B$6:$AE$21,16,FALSE)</f>
        <v>0</v>
      </c>
      <c r="S8" s="89">
        <f>HLOOKUP($B8,'GROOVE #6'!$B$6:$AE$21,16,FALSE)</f>
        <v>0</v>
      </c>
      <c r="T8" s="89">
        <f>HLOOKUP($B8,'GROOVE #7'!$B$6:$AE$21,16,FALSE)</f>
        <v>0</v>
      </c>
      <c r="U8" s="89">
        <f>HLOOKUP($B8,'GROOVE #8'!$B$6:$AE$21,16,FALSE)</f>
        <v>0</v>
      </c>
      <c r="V8" s="29" t="str">
        <f t="shared" si="0"/>
        <v/>
      </c>
    </row>
    <row r="9" spans="1:22" ht="24" customHeight="1" x14ac:dyDescent="0.2">
      <c r="A9" s="12">
        <v>6</v>
      </c>
      <c r="B9" s="12"/>
      <c r="C9" s="89">
        <f>HLOOKUP($B9,Braze!$G$6:$AE$12,7,FALSE)</f>
        <v>0</v>
      </c>
      <c r="D9" s="89">
        <f>HLOOKUP($B9,'Oxy-Fuel Cut #1'!$B$6:$AE$13,8,FALSE)</f>
        <v>0</v>
      </c>
      <c r="E9" s="89">
        <f>HLOOKUP($B9,'Oxy-Fuel Cut #2'!$B$6:$AE$13,8,FALSE)</f>
        <v>0</v>
      </c>
      <c r="F9" s="89">
        <f>HLOOKUP($B9,'FILLET #1'!$B$6:$AE$18,13,FALSE)</f>
        <v>0</v>
      </c>
      <c r="G9" s="89">
        <f>HLOOKUP($B9,'FILLET #2'!$B$6:$AE$18,13,FALSE)</f>
        <v>0</v>
      </c>
      <c r="H9" s="89">
        <f>HLOOKUP($B9,'FILLET #3'!$B$6:$AE$18,13,FALSE)</f>
        <v>0</v>
      </c>
      <c r="I9" s="89">
        <f>HLOOKUP($B9,'FILLET #4'!$B$6:$AE$18,13,FALSE)</f>
        <v>0</v>
      </c>
      <c r="J9" s="89">
        <f>HLOOKUP($B9,'FILLET #5'!$B$6:$AE$18,13,FALSE)</f>
        <v>0</v>
      </c>
      <c r="K9" s="89">
        <f>HLOOKUP($B9,'FILLET #6'!$B$6:$AE$18,13,FALSE)</f>
        <v>0</v>
      </c>
      <c r="L9" s="89">
        <f>HLOOKUP($B9,'FILLET #7'!$B$6:$AE$18,13,FALSE)</f>
        <v>0</v>
      </c>
      <c r="M9" s="89">
        <f>HLOOKUP($B9,'FILLET #8'!$B$6:$AE$18,13,FALSE)</f>
        <v>0</v>
      </c>
      <c r="N9" s="89">
        <f>HLOOKUP($B9,'GROOVE #1'!$B$6:$AE$21,16,FALSE)</f>
        <v>0</v>
      </c>
      <c r="O9" s="89">
        <f>HLOOKUP($B9,'Groove #2'!$B$6:$AE$21,16,FALSE)</f>
        <v>0</v>
      </c>
      <c r="P9" s="89">
        <f>HLOOKUP($B9,'GROOVE #3'!$B$6:$AE$21,16,FALSE)</f>
        <v>0</v>
      </c>
      <c r="Q9" s="89">
        <f>HLOOKUP($B9,'GROOVE #4'!$B$6:$AE$21,16,FALSE)</f>
        <v>0</v>
      </c>
      <c r="R9" s="89">
        <f>HLOOKUP($B9,'GROOVE #5'!$B$6:$AE$21,16,FALSE)</f>
        <v>0</v>
      </c>
      <c r="S9" s="89">
        <f>HLOOKUP($B9,'GROOVE #6'!$B$6:$AE$21,16,FALSE)</f>
        <v>0</v>
      </c>
      <c r="T9" s="89">
        <f>HLOOKUP($B9,'GROOVE #7'!$B$6:$AE$21,16,FALSE)</f>
        <v>0</v>
      </c>
      <c r="U9" s="89">
        <f>HLOOKUP($B9,'GROOVE #8'!$B$6:$AE$21,16,FALSE)</f>
        <v>0</v>
      </c>
      <c r="V9" s="29" t="str">
        <f t="shared" si="0"/>
        <v/>
      </c>
    </row>
    <row r="10" spans="1:22" ht="24" customHeight="1" x14ac:dyDescent="0.2">
      <c r="A10" s="12">
        <v>7</v>
      </c>
      <c r="B10" s="12"/>
      <c r="C10" s="89">
        <f>HLOOKUP($B10,Braze!$H$6:$AE$12,7,FALSE)</f>
        <v>0</v>
      </c>
      <c r="D10" s="89">
        <f>HLOOKUP($B10,'Oxy-Fuel Cut #1'!$B$6:$AE$13,8,FALSE)</f>
        <v>0</v>
      </c>
      <c r="E10" s="89">
        <f>HLOOKUP($B10,'Oxy-Fuel Cut #2'!$B$6:$AE$13,8,FALSE)</f>
        <v>0</v>
      </c>
      <c r="F10" s="89">
        <f>HLOOKUP($B10,'FILLET #1'!$B$6:$AE$18,13,FALSE)</f>
        <v>0</v>
      </c>
      <c r="G10" s="89">
        <f>HLOOKUP($B10,'FILLET #2'!$B$6:$AE$18,13,FALSE)</f>
        <v>0</v>
      </c>
      <c r="H10" s="89">
        <f>HLOOKUP($B10,'FILLET #3'!$B$6:$AE$18,13,FALSE)</f>
        <v>0</v>
      </c>
      <c r="I10" s="89">
        <f>HLOOKUP($B10,'FILLET #4'!$B$6:$AE$18,13,FALSE)</f>
        <v>0</v>
      </c>
      <c r="J10" s="89">
        <f>HLOOKUP($B10,'FILLET #5'!$B$6:$AE$18,13,FALSE)</f>
        <v>0</v>
      </c>
      <c r="K10" s="89">
        <f>HLOOKUP($B10,'FILLET #6'!$B$6:$AE$18,13,FALSE)</f>
        <v>0</v>
      </c>
      <c r="L10" s="89">
        <f>HLOOKUP($B10,'FILLET #7'!$B$6:$AE$18,13,FALSE)</f>
        <v>0</v>
      </c>
      <c r="M10" s="89">
        <f>HLOOKUP($B10,'FILLET #8'!$B$6:$AE$18,13,FALSE)</f>
        <v>0</v>
      </c>
      <c r="N10" s="89">
        <f>HLOOKUP($B10,'GROOVE #1'!$B$6:$AE$21,16,FALSE)</f>
        <v>0</v>
      </c>
      <c r="O10" s="89">
        <f>HLOOKUP($B10,'Groove #2'!$B$6:$AE$21,16,FALSE)</f>
        <v>0</v>
      </c>
      <c r="P10" s="89">
        <f>HLOOKUP($B10,'GROOVE #3'!$B$6:$AE$21,16,FALSE)</f>
        <v>0</v>
      </c>
      <c r="Q10" s="89">
        <f>HLOOKUP($B10,'GROOVE #4'!$B$6:$AE$21,16,FALSE)</f>
        <v>0</v>
      </c>
      <c r="R10" s="89">
        <f>HLOOKUP($B10,'GROOVE #5'!$B$6:$AE$21,16,FALSE)</f>
        <v>0</v>
      </c>
      <c r="S10" s="89">
        <f>HLOOKUP($B10,'GROOVE #6'!$B$6:$AE$21,16,FALSE)</f>
        <v>0</v>
      </c>
      <c r="T10" s="89">
        <f>HLOOKUP($B10,'GROOVE #7'!$B$6:$AE$21,16,FALSE)</f>
        <v>0</v>
      </c>
      <c r="U10" s="89">
        <f>HLOOKUP($B10,'GROOVE #8'!$B$6:$AE$21,16,FALSE)</f>
        <v>0</v>
      </c>
      <c r="V10" s="29" t="str">
        <f t="shared" si="0"/>
        <v/>
      </c>
    </row>
    <row r="11" spans="1:22" ht="24" customHeight="1" x14ac:dyDescent="0.2">
      <c r="A11" s="12">
        <v>8</v>
      </c>
      <c r="B11" s="12"/>
      <c r="C11" s="89">
        <f>HLOOKUP($B11,Braze!$I$6:$AE$12,7,FALSE)</f>
        <v>0</v>
      </c>
      <c r="D11" s="89">
        <f>HLOOKUP($B11,'Oxy-Fuel Cut #1'!$B$6:$AE$13,8,FALSE)</f>
        <v>0</v>
      </c>
      <c r="E11" s="89">
        <f>HLOOKUP($B11,'Oxy-Fuel Cut #2'!$B$6:$AE$13,8,FALSE)</f>
        <v>0</v>
      </c>
      <c r="F11" s="89">
        <f>HLOOKUP($B11,'FILLET #1'!$B$6:$AE$18,13,FALSE)</f>
        <v>0</v>
      </c>
      <c r="G11" s="89">
        <f>HLOOKUP($B11,'FILLET #2'!$B$6:$AE$18,13,FALSE)</f>
        <v>0</v>
      </c>
      <c r="H11" s="89">
        <f>HLOOKUP($B11,'FILLET #3'!$B$6:$AE$18,13,FALSE)</f>
        <v>0</v>
      </c>
      <c r="I11" s="89">
        <f>HLOOKUP($B11,'FILLET #4'!$B$6:$AE$18,13,FALSE)</f>
        <v>0</v>
      </c>
      <c r="J11" s="89">
        <f>HLOOKUP($B11,'FILLET #5'!$B$6:$AE$18,13,FALSE)</f>
        <v>0</v>
      </c>
      <c r="K11" s="89">
        <f>HLOOKUP($B11,'FILLET #6'!$B$6:$AE$18,13,FALSE)</f>
        <v>0</v>
      </c>
      <c r="L11" s="89">
        <f>HLOOKUP($B11,'FILLET #7'!$B$6:$AE$18,13,FALSE)</f>
        <v>0</v>
      </c>
      <c r="M11" s="89">
        <f>HLOOKUP($B11,'FILLET #8'!$B$6:$AE$18,13,FALSE)</f>
        <v>0</v>
      </c>
      <c r="N11" s="89">
        <f>HLOOKUP($B11,'GROOVE #1'!$B$6:$AE$21,16,FALSE)</f>
        <v>0</v>
      </c>
      <c r="O11" s="89">
        <f>HLOOKUP($B11,'Groove #2'!$B$6:$AE$21,16,FALSE)</f>
        <v>0</v>
      </c>
      <c r="P11" s="89">
        <f>HLOOKUP($B11,'GROOVE #3'!$B$6:$AE$21,16,FALSE)</f>
        <v>0</v>
      </c>
      <c r="Q11" s="89">
        <f>HLOOKUP($B11,'GROOVE #4'!$B$6:$AE$21,16,FALSE)</f>
        <v>0</v>
      </c>
      <c r="R11" s="89">
        <f>HLOOKUP($B11,'GROOVE #5'!$B$6:$AE$21,16,FALSE)</f>
        <v>0</v>
      </c>
      <c r="S11" s="89">
        <f>HLOOKUP($B11,'GROOVE #6'!$B$6:$AE$21,16,FALSE)</f>
        <v>0</v>
      </c>
      <c r="T11" s="89">
        <f>HLOOKUP($B11,'GROOVE #7'!$B$6:$AE$21,16,FALSE)</f>
        <v>0</v>
      </c>
      <c r="U11" s="89">
        <f>HLOOKUP($B11,'GROOVE #8'!$B$6:$AE$21,16,FALSE)</f>
        <v>0</v>
      </c>
      <c r="V11" s="29" t="str">
        <f t="shared" si="0"/>
        <v/>
      </c>
    </row>
    <row r="12" spans="1:22" ht="24" customHeight="1" x14ac:dyDescent="0.2">
      <c r="A12" s="12">
        <v>9</v>
      </c>
      <c r="B12" s="13"/>
      <c r="C12" s="89">
        <f>HLOOKUP($B12,Braze!$J$6:$AE$12,7,FALSE)</f>
        <v>0</v>
      </c>
      <c r="D12" s="89">
        <f>HLOOKUP($B12,'Oxy-Fuel Cut #1'!$B$6:$AE$13,8,FALSE)</f>
        <v>0</v>
      </c>
      <c r="E12" s="89">
        <f>HLOOKUP($B12,'Oxy-Fuel Cut #2'!$B$6:$AE$13,8,FALSE)</f>
        <v>0</v>
      </c>
      <c r="F12" s="89">
        <f>HLOOKUP($B12,'FILLET #1'!$B$6:$AE$18,13,FALSE)</f>
        <v>0</v>
      </c>
      <c r="G12" s="89">
        <f>HLOOKUP($B12,'FILLET #2'!$B$6:$AE$18,13,FALSE)</f>
        <v>0</v>
      </c>
      <c r="H12" s="89">
        <f>HLOOKUP($B12,'FILLET #3'!$B$6:$AE$18,13,FALSE)</f>
        <v>0</v>
      </c>
      <c r="I12" s="89">
        <f>HLOOKUP($B12,'FILLET #4'!$B$6:$AE$18,13,FALSE)</f>
        <v>0</v>
      </c>
      <c r="J12" s="89">
        <f>HLOOKUP($B12,'FILLET #5'!$B$6:$AE$18,13,FALSE)</f>
        <v>0</v>
      </c>
      <c r="K12" s="89">
        <f>HLOOKUP($B12,'FILLET #6'!$B$6:$AE$18,13,FALSE)</f>
        <v>0</v>
      </c>
      <c r="L12" s="89">
        <f>HLOOKUP($B12,'FILLET #7'!$B$6:$AE$18,13,FALSE)</f>
        <v>0</v>
      </c>
      <c r="M12" s="89">
        <f>HLOOKUP($B12,'FILLET #8'!$B$6:$AE$18,13,FALSE)</f>
        <v>0</v>
      </c>
      <c r="N12" s="89">
        <f>HLOOKUP($B12,'GROOVE #1'!$B$6:$AE$21,16,FALSE)</f>
        <v>0</v>
      </c>
      <c r="O12" s="89">
        <f>HLOOKUP($B12,'Groove #2'!$B$6:$AE$21,16,FALSE)</f>
        <v>0</v>
      </c>
      <c r="P12" s="89">
        <f>HLOOKUP($B12,'GROOVE #3'!$B$6:$AE$21,16,FALSE)</f>
        <v>0</v>
      </c>
      <c r="Q12" s="89">
        <f>HLOOKUP($B12,'GROOVE #4'!$B$6:$AE$21,16,FALSE)</f>
        <v>0</v>
      </c>
      <c r="R12" s="89">
        <f>HLOOKUP($B12,'GROOVE #5'!$B$6:$AE$21,16,FALSE)</f>
        <v>0</v>
      </c>
      <c r="S12" s="89">
        <f>HLOOKUP($B12,'GROOVE #6'!$B$6:$AE$21,16,FALSE)</f>
        <v>0</v>
      </c>
      <c r="T12" s="89">
        <f>HLOOKUP($B12,'GROOVE #7'!$B$6:$AE$21,16,FALSE)</f>
        <v>0</v>
      </c>
      <c r="U12" s="89">
        <f>HLOOKUP($B12,'GROOVE #8'!$B$6:$AE$21,16,FALSE)</f>
        <v>0</v>
      </c>
      <c r="V12" s="29" t="str">
        <f t="shared" si="0"/>
        <v/>
      </c>
    </row>
    <row r="13" spans="1:22" ht="24" customHeight="1" x14ac:dyDescent="0.2">
      <c r="A13" s="12">
        <v>10</v>
      </c>
      <c r="B13" s="12"/>
      <c r="C13" s="89">
        <f>HLOOKUP($B13,Braze!$K$6:$AE$12,7,FALSE)</f>
        <v>0</v>
      </c>
      <c r="D13" s="89">
        <f>HLOOKUP($B13,'Oxy-Fuel Cut #1'!$B$6:$AE$13,8,FALSE)</f>
        <v>0</v>
      </c>
      <c r="E13" s="89">
        <f>HLOOKUP($B13,'Oxy-Fuel Cut #2'!$B$6:$AE$13,8,FALSE)</f>
        <v>0</v>
      </c>
      <c r="F13" s="89">
        <f>HLOOKUP($B13,'FILLET #1'!$B$6:$AE$18,13,FALSE)</f>
        <v>0</v>
      </c>
      <c r="G13" s="89">
        <f>HLOOKUP($B13,'FILLET #2'!$B$6:$AE$18,13,FALSE)</f>
        <v>0</v>
      </c>
      <c r="H13" s="89">
        <f>HLOOKUP($B13,'FILLET #3'!$B$6:$AE$18,13,FALSE)</f>
        <v>0</v>
      </c>
      <c r="I13" s="89">
        <f>HLOOKUP($B13,'FILLET #4'!$B$6:$AE$18,13,FALSE)</f>
        <v>0</v>
      </c>
      <c r="J13" s="89">
        <f>HLOOKUP($B13,'FILLET #5'!$B$6:$AE$18,13,FALSE)</f>
        <v>0</v>
      </c>
      <c r="K13" s="89">
        <f>HLOOKUP($B13,'FILLET #6'!$B$6:$AE$18,13,FALSE)</f>
        <v>0</v>
      </c>
      <c r="L13" s="89">
        <f>HLOOKUP($B13,'FILLET #7'!$B$6:$AE$18,13,FALSE)</f>
        <v>0</v>
      </c>
      <c r="M13" s="89">
        <f>HLOOKUP($B13,'FILLET #8'!$B$6:$AE$18,13,FALSE)</f>
        <v>0</v>
      </c>
      <c r="N13" s="89">
        <f>HLOOKUP($B13,'GROOVE #1'!$B$6:$AE$21,16,FALSE)</f>
        <v>0</v>
      </c>
      <c r="O13" s="89">
        <f>HLOOKUP($B13,'Groove #2'!$B$6:$AE$21,16,FALSE)</f>
        <v>0</v>
      </c>
      <c r="P13" s="89">
        <f>HLOOKUP($B13,'GROOVE #3'!$B$6:$AE$21,16,FALSE)</f>
        <v>0</v>
      </c>
      <c r="Q13" s="89">
        <f>HLOOKUP($B13,'GROOVE #4'!$B$6:$AE$21,16,FALSE)</f>
        <v>0</v>
      </c>
      <c r="R13" s="89">
        <f>HLOOKUP($B13,'GROOVE #5'!$B$6:$AE$21,16,FALSE)</f>
        <v>0</v>
      </c>
      <c r="S13" s="89">
        <f>HLOOKUP($B13,'GROOVE #6'!$B$6:$AE$21,16,FALSE)</f>
        <v>0</v>
      </c>
      <c r="T13" s="89">
        <f>HLOOKUP($B13,'GROOVE #7'!$B$6:$AE$21,16,FALSE)</f>
        <v>0</v>
      </c>
      <c r="U13" s="89">
        <f>HLOOKUP($B13,'GROOVE #8'!$B$6:$AE$21,16,FALSE)</f>
        <v>0</v>
      </c>
      <c r="V13" s="29" t="str">
        <f t="shared" si="0"/>
        <v/>
      </c>
    </row>
    <row r="14" spans="1:22" ht="24" customHeight="1" x14ac:dyDescent="0.2">
      <c r="A14" s="12">
        <v>11</v>
      </c>
      <c r="B14" s="12"/>
      <c r="C14" s="89">
        <f>HLOOKUP($B14,Braze!$L$6:$AE$12,7,FALSE)</f>
        <v>0</v>
      </c>
      <c r="D14" s="89">
        <f>HLOOKUP($B14,'Oxy-Fuel Cut #1'!$B$6:$AE$13,8,FALSE)</f>
        <v>0</v>
      </c>
      <c r="E14" s="89">
        <f>HLOOKUP($B14,'Oxy-Fuel Cut #2'!$B$6:$AE$13,8,FALSE)</f>
        <v>0</v>
      </c>
      <c r="F14" s="89">
        <f>HLOOKUP($B14,'FILLET #1'!$B$6:$AE$18,13,FALSE)</f>
        <v>0</v>
      </c>
      <c r="G14" s="89">
        <f>HLOOKUP($B14,'FILLET #2'!$B$6:$AE$18,13,FALSE)</f>
        <v>0</v>
      </c>
      <c r="H14" s="89">
        <f>HLOOKUP($B14,'FILLET #3'!$B$6:$AE$18,13,FALSE)</f>
        <v>0</v>
      </c>
      <c r="I14" s="89">
        <f>HLOOKUP($B14,'FILLET #4'!$B$6:$AE$18,13,FALSE)</f>
        <v>0</v>
      </c>
      <c r="J14" s="89">
        <f>HLOOKUP($B14,'FILLET #5'!$B$6:$AE$18,13,FALSE)</f>
        <v>0</v>
      </c>
      <c r="K14" s="89">
        <f>HLOOKUP($B14,'FILLET #6'!$B$6:$AE$18,13,FALSE)</f>
        <v>0</v>
      </c>
      <c r="L14" s="89">
        <f>HLOOKUP($B14,'FILLET #7'!$B$6:$AE$18,13,FALSE)</f>
        <v>0</v>
      </c>
      <c r="M14" s="89">
        <f>HLOOKUP($B14,'FILLET #8'!$B$6:$AE$18,13,FALSE)</f>
        <v>0</v>
      </c>
      <c r="N14" s="89">
        <f>HLOOKUP($B14,'GROOVE #1'!$B$6:$AE$21,16,FALSE)</f>
        <v>0</v>
      </c>
      <c r="O14" s="89">
        <f>HLOOKUP($B14,'Groove #2'!$B$6:$AE$21,16,FALSE)</f>
        <v>0</v>
      </c>
      <c r="P14" s="89">
        <f>HLOOKUP($B14,'GROOVE #3'!$B$6:$AE$21,16,FALSE)</f>
        <v>0</v>
      </c>
      <c r="Q14" s="89">
        <f>HLOOKUP($B14,'GROOVE #4'!$B$6:$AE$21,16,FALSE)</f>
        <v>0</v>
      </c>
      <c r="R14" s="89">
        <f>HLOOKUP($B14,'GROOVE #5'!$B$6:$AE$21,16,FALSE)</f>
        <v>0</v>
      </c>
      <c r="S14" s="89">
        <f>HLOOKUP($B14,'GROOVE #6'!$B$6:$AE$21,16,FALSE)</f>
        <v>0</v>
      </c>
      <c r="T14" s="89">
        <f>HLOOKUP($B14,'GROOVE #7'!$B$6:$AE$21,16,FALSE)</f>
        <v>0</v>
      </c>
      <c r="U14" s="89">
        <f>HLOOKUP($B14,'GROOVE #8'!$B$6:$AE$21,16,FALSE)</f>
        <v>0</v>
      </c>
      <c r="V14" s="29" t="str">
        <f t="shared" si="0"/>
        <v/>
      </c>
    </row>
    <row r="15" spans="1:22" s="5" customFormat="1" ht="24" customHeight="1" x14ac:dyDescent="0.2">
      <c r="A15" s="12">
        <v>12</v>
      </c>
      <c r="B15" s="12"/>
      <c r="C15" s="89">
        <f>HLOOKUP($B15,Braze!$M$6:$AE$12,7,FALSE)</f>
        <v>0</v>
      </c>
      <c r="D15" s="89">
        <f>HLOOKUP($B15,'Oxy-Fuel Cut #1'!$B$6:$AE$13,8,FALSE)</f>
        <v>0</v>
      </c>
      <c r="E15" s="89">
        <f>HLOOKUP($B15,'Oxy-Fuel Cut #2'!$B$6:$AE$13,8,FALSE)</f>
        <v>0</v>
      </c>
      <c r="F15" s="89">
        <f>HLOOKUP($B15,'FILLET #1'!$B$6:$AE$18,13,FALSE)</f>
        <v>0</v>
      </c>
      <c r="G15" s="89">
        <f>HLOOKUP($B15,'FILLET #2'!$B$6:$AE$18,13,FALSE)</f>
        <v>0</v>
      </c>
      <c r="H15" s="89">
        <f>HLOOKUP($B15,'FILLET #3'!$B$6:$AE$18,13,FALSE)</f>
        <v>0</v>
      </c>
      <c r="I15" s="89">
        <f>HLOOKUP($B15,'FILLET #4'!$B$6:$AE$18,13,FALSE)</f>
        <v>0</v>
      </c>
      <c r="J15" s="89">
        <f>HLOOKUP($B15,'FILLET #5'!$B$6:$AE$18,13,FALSE)</f>
        <v>0</v>
      </c>
      <c r="K15" s="89">
        <f>HLOOKUP($B15,'FILLET #6'!$B$6:$AE$18,13,FALSE)</f>
        <v>0</v>
      </c>
      <c r="L15" s="89">
        <f>HLOOKUP($B15,'FILLET #7'!$B$6:$AE$18,13,FALSE)</f>
        <v>0</v>
      </c>
      <c r="M15" s="89">
        <f>HLOOKUP($B15,'FILLET #8'!$B$6:$AE$18,13,FALSE)</f>
        <v>0</v>
      </c>
      <c r="N15" s="89">
        <f>HLOOKUP($B15,'GROOVE #1'!$B$6:$AE$21,16,FALSE)</f>
        <v>0</v>
      </c>
      <c r="O15" s="89">
        <f>HLOOKUP($B15,'Groove #2'!$B$6:$AE$21,16,FALSE)</f>
        <v>0</v>
      </c>
      <c r="P15" s="89">
        <f>HLOOKUP($B15,'GROOVE #3'!$B$6:$AE$21,16,FALSE)</f>
        <v>0</v>
      </c>
      <c r="Q15" s="89">
        <f>HLOOKUP($B15,'GROOVE #4'!$B$6:$AE$21,16,FALSE)</f>
        <v>0</v>
      </c>
      <c r="R15" s="89">
        <f>HLOOKUP($B15,'GROOVE #5'!$B$6:$AE$21,16,FALSE)</f>
        <v>0</v>
      </c>
      <c r="S15" s="89">
        <f>HLOOKUP($B15,'GROOVE #6'!$B$6:$AE$21,16,FALSE)</f>
        <v>0</v>
      </c>
      <c r="T15" s="89">
        <f>HLOOKUP($B15,'GROOVE #7'!$B$6:$AE$21,16,FALSE)</f>
        <v>0</v>
      </c>
      <c r="U15" s="89">
        <f>HLOOKUP($B15,'GROOVE #8'!$B$6:$AE$21,16,FALSE)</f>
        <v>0</v>
      </c>
      <c r="V15" s="29" t="str">
        <f t="shared" si="0"/>
        <v/>
      </c>
    </row>
    <row r="16" spans="1:22" ht="24" customHeight="1" x14ac:dyDescent="0.2">
      <c r="A16" s="12">
        <v>13</v>
      </c>
      <c r="B16" s="12"/>
      <c r="C16" s="89">
        <f>HLOOKUP($B16,Braze!$N$6:$AE$12,7,FALSE)</f>
        <v>0</v>
      </c>
      <c r="D16" s="89">
        <f>HLOOKUP($B16,'Oxy-Fuel Cut #1'!$B$6:$AE$13,8,FALSE)</f>
        <v>0</v>
      </c>
      <c r="E16" s="89">
        <f>HLOOKUP($B16,'Oxy-Fuel Cut #2'!$B$6:$AE$13,8,FALSE)</f>
        <v>0</v>
      </c>
      <c r="F16" s="89">
        <f>HLOOKUP($B16,'FILLET #1'!$B$6:$AE$18,13,FALSE)</f>
        <v>0</v>
      </c>
      <c r="G16" s="89">
        <f>HLOOKUP($B16,'FILLET #2'!$B$6:$AE$18,13,FALSE)</f>
        <v>0</v>
      </c>
      <c r="H16" s="89">
        <f>HLOOKUP($B16,'FILLET #3'!$B$6:$AE$18,13,FALSE)</f>
        <v>0</v>
      </c>
      <c r="I16" s="89">
        <f>HLOOKUP($B16,'FILLET #4'!$B$6:$AE$18,13,FALSE)</f>
        <v>0</v>
      </c>
      <c r="J16" s="89">
        <f>HLOOKUP($B16,'FILLET #5'!$B$6:$AE$18,13,FALSE)</f>
        <v>0</v>
      </c>
      <c r="K16" s="89">
        <f>HLOOKUP($B16,'FILLET #6'!$B$6:$AE$18,13,FALSE)</f>
        <v>0</v>
      </c>
      <c r="L16" s="89">
        <f>HLOOKUP($B16,'FILLET #7'!$B$6:$AE$18,13,FALSE)</f>
        <v>0</v>
      </c>
      <c r="M16" s="89">
        <f>HLOOKUP($B16,'FILLET #8'!$B$6:$AE$18,13,FALSE)</f>
        <v>0</v>
      </c>
      <c r="N16" s="89">
        <f>HLOOKUP($B16,'GROOVE #1'!$B$6:$AE$21,16,FALSE)</f>
        <v>0</v>
      </c>
      <c r="O16" s="89">
        <f>HLOOKUP($B16,'Groove #2'!$B$6:$AE$21,16,FALSE)</f>
        <v>0</v>
      </c>
      <c r="P16" s="89">
        <f>HLOOKUP($B16,'GROOVE #3'!$B$6:$AE$21,16,FALSE)</f>
        <v>0</v>
      </c>
      <c r="Q16" s="89">
        <f>HLOOKUP($B16,'GROOVE #4'!$B$6:$AE$21,16,FALSE)</f>
        <v>0</v>
      </c>
      <c r="R16" s="89">
        <f>HLOOKUP($B16,'GROOVE #5'!$B$6:$AE$21,16,FALSE)</f>
        <v>0</v>
      </c>
      <c r="S16" s="89">
        <f>HLOOKUP($B16,'GROOVE #6'!$B$6:$AE$21,16,FALSE)</f>
        <v>0</v>
      </c>
      <c r="T16" s="89">
        <f>HLOOKUP($B16,'GROOVE #7'!$B$6:$AE$21,16,FALSE)</f>
        <v>0</v>
      </c>
      <c r="U16" s="89">
        <f>HLOOKUP($B16,'GROOVE #8'!$B$6:$AE$21,16,FALSE)</f>
        <v>0</v>
      </c>
      <c r="V16" s="29" t="str">
        <f t="shared" si="0"/>
        <v/>
      </c>
    </row>
    <row r="17" spans="1:22" ht="24" customHeight="1" x14ac:dyDescent="0.2">
      <c r="A17" s="12">
        <v>14</v>
      </c>
      <c r="B17" s="12"/>
      <c r="C17" s="89">
        <f>HLOOKUP($B17,Braze!$O$6:$AE$12,7,FALSE)</f>
        <v>0</v>
      </c>
      <c r="D17" s="89">
        <f>HLOOKUP($B17,'Oxy-Fuel Cut #1'!$B$6:$AE$13,8,FALSE)</f>
        <v>0</v>
      </c>
      <c r="E17" s="89">
        <f>HLOOKUP($B17,'Oxy-Fuel Cut #2'!$B$6:$AE$13,8,FALSE)</f>
        <v>0</v>
      </c>
      <c r="F17" s="89">
        <f>HLOOKUP($B17,'FILLET #1'!$B$6:$AE$18,13,FALSE)</f>
        <v>0</v>
      </c>
      <c r="G17" s="89">
        <f>HLOOKUP($B17,'FILLET #2'!$B$6:$AE$18,13,FALSE)</f>
        <v>0</v>
      </c>
      <c r="H17" s="89">
        <f>HLOOKUP($B17,'FILLET #3'!$B$6:$AE$18,13,FALSE)</f>
        <v>0</v>
      </c>
      <c r="I17" s="89">
        <f>HLOOKUP($B17,'FILLET #4'!$B$6:$AE$18,13,FALSE)</f>
        <v>0</v>
      </c>
      <c r="J17" s="89">
        <f>HLOOKUP($B17,'FILLET #5'!$B$6:$AE$18,13,FALSE)</f>
        <v>0</v>
      </c>
      <c r="K17" s="89">
        <f>HLOOKUP($B17,'FILLET #6'!$B$6:$AE$18,13,FALSE)</f>
        <v>0</v>
      </c>
      <c r="L17" s="89">
        <f>HLOOKUP($B17,'FILLET #7'!$B$6:$AE$18,13,FALSE)</f>
        <v>0</v>
      </c>
      <c r="M17" s="89">
        <f>HLOOKUP($B17,'FILLET #8'!$B$6:$AE$18,13,FALSE)</f>
        <v>0</v>
      </c>
      <c r="N17" s="89">
        <f>HLOOKUP($B17,'GROOVE #1'!$B$6:$AE$21,16,FALSE)</f>
        <v>0</v>
      </c>
      <c r="O17" s="89">
        <f>HLOOKUP($B17,'Groove #2'!$B$6:$AE$21,16,FALSE)</f>
        <v>0</v>
      </c>
      <c r="P17" s="89">
        <f>HLOOKUP($B17,'GROOVE #3'!$B$6:$AE$21,16,FALSE)</f>
        <v>0</v>
      </c>
      <c r="Q17" s="89">
        <f>HLOOKUP($B17,'GROOVE #4'!$B$6:$AE$21,16,FALSE)</f>
        <v>0</v>
      </c>
      <c r="R17" s="89">
        <f>HLOOKUP($B17,'GROOVE #5'!$B$6:$AE$21,16,FALSE)</f>
        <v>0</v>
      </c>
      <c r="S17" s="89">
        <f>HLOOKUP($B17,'GROOVE #6'!$B$6:$AE$21,16,FALSE)</f>
        <v>0</v>
      </c>
      <c r="T17" s="89">
        <f>HLOOKUP($B17,'GROOVE #7'!$B$6:$AE$21,16,FALSE)</f>
        <v>0</v>
      </c>
      <c r="U17" s="89">
        <f>HLOOKUP($B17,'GROOVE #8'!$B$6:$AE$21,16,FALSE)</f>
        <v>0</v>
      </c>
      <c r="V17" s="29" t="str">
        <f t="shared" si="0"/>
        <v/>
      </c>
    </row>
    <row r="18" spans="1:22" ht="24" customHeight="1" x14ac:dyDescent="0.2">
      <c r="A18" s="12">
        <v>15</v>
      </c>
      <c r="B18" s="12"/>
      <c r="C18" s="89">
        <f>HLOOKUP($B18,Braze!$P$6:$AE$12,7,FALSE)</f>
        <v>0</v>
      </c>
      <c r="D18" s="89">
        <f>HLOOKUP($B18,'Oxy-Fuel Cut #1'!$B$6:$AE$13,8,FALSE)</f>
        <v>0</v>
      </c>
      <c r="E18" s="89">
        <f>HLOOKUP($B18,'Oxy-Fuel Cut #2'!$B$6:$AE$13,8,FALSE)</f>
        <v>0</v>
      </c>
      <c r="F18" s="89">
        <f>HLOOKUP($B18,'FILLET #1'!$B$6:$AE$18,13,FALSE)</f>
        <v>0</v>
      </c>
      <c r="G18" s="89">
        <f>HLOOKUP($B18,'FILLET #2'!$B$6:$AE$18,13,FALSE)</f>
        <v>0</v>
      </c>
      <c r="H18" s="89">
        <f>HLOOKUP($B18,'FILLET #3'!$B$6:$AE$18,13,FALSE)</f>
        <v>0</v>
      </c>
      <c r="I18" s="89">
        <f>HLOOKUP($B18,'FILLET #4'!$B$6:$AE$18,13,FALSE)</f>
        <v>0</v>
      </c>
      <c r="J18" s="89">
        <f>HLOOKUP($B18,'FILLET #5'!$B$6:$AE$18,13,FALSE)</f>
        <v>0</v>
      </c>
      <c r="K18" s="89">
        <f>HLOOKUP($B18,'FILLET #6'!$B$6:$AE$18,13,FALSE)</f>
        <v>0</v>
      </c>
      <c r="L18" s="89">
        <f>HLOOKUP($B18,'FILLET #7'!$B$6:$AE$18,13,FALSE)</f>
        <v>0</v>
      </c>
      <c r="M18" s="89">
        <f>HLOOKUP($B18,'FILLET #8'!$B$6:$AE$18,13,FALSE)</f>
        <v>0</v>
      </c>
      <c r="N18" s="89">
        <f>HLOOKUP($B18,'GROOVE #1'!$B$6:$AE$21,16,FALSE)</f>
        <v>0</v>
      </c>
      <c r="O18" s="89">
        <f>HLOOKUP($B18,'Groove #2'!$B$6:$AE$21,16,FALSE)</f>
        <v>0</v>
      </c>
      <c r="P18" s="89">
        <f>HLOOKUP($B18,'GROOVE #3'!$B$6:$AE$21,16,FALSE)</f>
        <v>0</v>
      </c>
      <c r="Q18" s="89">
        <f>HLOOKUP($B18,'GROOVE #4'!$B$6:$AE$21,16,FALSE)</f>
        <v>0</v>
      </c>
      <c r="R18" s="89">
        <f>HLOOKUP($B18,'GROOVE #5'!$B$6:$AE$21,16,FALSE)</f>
        <v>0</v>
      </c>
      <c r="S18" s="89">
        <f>HLOOKUP($B18,'GROOVE #6'!$B$6:$AE$21,16,FALSE)</f>
        <v>0</v>
      </c>
      <c r="T18" s="89">
        <f>HLOOKUP($B18,'GROOVE #7'!$B$6:$AE$21,16,FALSE)</f>
        <v>0</v>
      </c>
      <c r="U18" s="89">
        <f>HLOOKUP($B18,'GROOVE #8'!$B$6:$AE$21,16,FALSE)</f>
        <v>0</v>
      </c>
      <c r="V18" s="29" t="str">
        <f t="shared" si="0"/>
        <v/>
      </c>
    </row>
    <row r="19" spans="1:22" ht="24" customHeight="1" x14ac:dyDescent="0.2">
      <c r="A19" s="12">
        <v>16</v>
      </c>
      <c r="B19" s="12"/>
      <c r="C19" s="89">
        <f>HLOOKUP($B19,Braze!$Q$6:$AE$12,7,FALSE)</f>
        <v>0</v>
      </c>
      <c r="D19" s="89">
        <f>HLOOKUP($B19,'Oxy-Fuel Cut #1'!$B$6:$AE$13,8,FALSE)</f>
        <v>0</v>
      </c>
      <c r="E19" s="89">
        <f>HLOOKUP($B19,'Oxy-Fuel Cut #2'!$B$6:$AE$13,8,FALSE)</f>
        <v>0</v>
      </c>
      <c r="F19" s="89">
        <f>HLOOKUP($B19,'FILLET #1'!$B$6:$AE$18,13,FALSE)</f>
        <v>0</v>
      </c>
      <c r="G19" s="89">
        <f>HLOOKUP($B19,'FILLET #2'!$B$6:$AE$18,13,FALSE)</f>
        <v>0</v>
      </c>
      <c r="H19" s="89">
        <f>HLOOKUP($B19,'FILLET #3'!$B$6:$AE$18,13,FALSE)</f>
        <v>0</v>
      </c>
      <c r="I19" s="89">
        <f>HLOOKUP($B19,'FILLET #4'!$B$6:$AE$18,13,FALSE)</f>
        <v>0</v>
      </c>
      <c r="J19" s="89">
        <f>HLOOKUP($B19,'FILLET #5'!$B$6:$AE$18,13,FALSE)</f>
        <v>0</v>
      </c>
      <c r="K19" s="89">
        <f>HLOOKUP($B19,'FILLET #6'!$B$6:$AE$18,13,FALSE)</f>
        <v>0</v>
      </c>
      <c r="L19" s="89">
        <f>HLOOKUP($B19,'FILLET #7'!$B$6:$AE$18,13,FALSE)</f>
        <v>0</v>
      </c>
      <c r="M19" s="89">
        <f>HLOOKUP($B19,'FILLET #8'!$B$6:$AE$18,13,FALSE)</f>
        <v>0</v>
      </c>
      <c r="N19" s="89">
        <f>HLOOKUP($B19,'GROOVE #1'!$B$6:$AE$21,16,FALSE)</f>
        <v>0</v>
      </c>
      <c r="O19" s="89">
        <f>HLOOKUP($B19,'Groove #2'!$B$6:$AE$21,16,FALSE)</f>
        <v>0</v>
      </c>
      <c r="P19" s="89">
        <f>HLOOKUP($B19,'GROOVE #3'!$B$6:$AE$21,16,FALSE)</f>
        <v>0</v>
      </c>
      <c r="Q19" s="89">
        <f>HLOOKUP($B19,'GROOVE #4'!$B$6:$AE$21,16,FALSE)</f>
        <v>0</v>
      </c>
      <c r="R19" s="89">
        <f>HLOOKUP($B19,'GROOVE #5'!$B$6:$AE$21,16,FALSE)</f>
        <v>0</v>
      </c>
      <c r="S19" s="89">
        <f>HLOOKUP($B19,'GROOVE #6'!$B$6:$AE$21,16,FALSE)</f>
        <v>0</v>
      </c>
      <c r="T19" s="89">
        <f>HLOOKUP($B19,'GROOVE #7'!$B$6:$AE$21,16,FALSE)</f>
        <v>0</v>
      </c>
      <c r="U19" s="89">
        <f>HLOOKUP($B19,'GROOVE #8'!$B$6:$AE$21,16,FALSE)</f>
        <v>0</v>
      </c>
      <c r="V19" s="29" t="str">
        <f t="shared" si="0"/>
        <v/>
      </c>
    </row>
    <row r="20" spans="1:22" ht="24" customHeight="1" x14ac:dyDescent="0.2">
      <c r="A20" s="12">
        <v>17</v>
      </c>
      <c r="B20" s="12"/>
      <c r="C20" s="89">
        <f>HLOOKUP($B20,Braze!$R$6:$AE$12,7,FALSE)</f>
        <v>0</v>
      </c>
      <c r="D20" s="89">
        <f>HLOOKUP($B20,'Oxy-Fuel Cut #1'!$B$6:$AE$13,8,FALSE)</f>
        <v>0</v>
      </c>
      <c r="E20" s="89">
        <f>HLOOKUP($B20,'Oxy-Fuel Cut #2'!$B$6:$AE$13,8,FALSE)</f>
        <v>0</v>
      </c>
      <c r="F20" s="89">
        <f>HLOOKUP($B20,'FILLET #1'!$B$6:$AE$18,13,FALSE)</f>
        <v>0</v>
      </c>
      <c r="G20" s="89">
        <f>HLOOKUP($B20,'FILLET #2'!$B$6:$AE$18,13,FALSE)</f>
        <v>0</v>
      </c>
      <c r="H20" s="89">
        <f>HLOOKUP($B20,'FILLET #3'!$B$6:$AE$18,13,FALSE)</f>
        <v>0</v>
      </c>
      <c r="I20" s="89">
        <f>HLOOKUP($B20,'FILLET #4'!$B$6:$AE$18,13,FALSE)</f>
        <v>0</v>
      </c>
      <c r="J20" s="89">
        <f>HLOOKUP($B20,'FILLET #5'!$B$6:$AE$18,13,FALSE)</f>
        <v>0</v>
      </c>
      <c r="K20" s="89">
        <f>HLOOKUP($B20,'FILLET #6'!$B$6:$AE$18,13,FALSE)</f>
        <v>0</v>
      </c>
      <c r="L20" s="89">
        <f>HLOOKUP($B20,'FILLET #7'!$B$6:$AE$18,13,FALSE)</f>
        <v>0</v>
      </c>
      <c r="M20" s="89">
        <f>HLOOKUP($B20,'FILLET #8'!$B$6:$AE$18,13,FALSE)</f>
        <v>0</v>
      </c>
      <c r="N20" s="89">
        <f>HLOOKUP($B20,'GROOVE #1'!$B$6:$AE$21,16,FALSE)</f>
        <v>0</v>
      </c>
      <c r="O20" s="89">
        <f>HLOOKUP($B20,'Groove #2'!$B$6:$AE$21,16,FALSE)</f>
        <v>0</v>
      </c>
      <c r="P20" s="89">
        <f>HLOOKUP($B20,'GROOVE #3'!$B$6:$AE$21,16,FALSE)</f>
        <v>0</v>
      </c>
      <c r="Q20" s="89">
        <f>HLOOKUP($B20,'GROOVE #4'!$B$6:$AE$21,16,FALSE)</f>
        <v>0</v>
      </c>
      <c r="R20" s="89">
        <f>HLOOKUP($B20,'GROOVE #5'!$B$6:$AE$21,16,FALSE)</f>
        <v>0</v>
      </c>
      <c r="S20" s="89">
        <f>HLOOKUP($B20,'GROOVE #6'!$B$6:$AE$21,16,FALSE)</f>
        <v>0</v>
      </c>
      <c r="T20" s="89">
        <f>HLOOKUP($B20,'GROOVE #7'!$B$6:$AE$21,16,FALSE)</f>
        <v>0</v>
      </c>
      <c r="U20" s="89">
        <f>HLOOKUP($B20,'GROOVE #8'!$B$6:$AE$21,16,FALSE)</f>
        <v>0</v>
      </c>
      <c r="V20" s="29" t="str">
        <f t="shared" si="0"/>
        <v/>
      </c>
    </row>
    <row r="21" spans="1:22" ht="24" customHeight="1" x14ac:dyDescent="0.2">
      <c r="A21" s="12">
        <v>18</v>
      </c>
      <c r="B21" s="12"/>
      <c r="C21" s="89">
        <f>HLOOKUP($B21,Braze!$S$6:$AE$12,7,FALSE)</f>
        <v>0</v>
      </c>
      <c r="D21" s="89">
        <f>HLOOKUP($B21,'Oxy-Fuel Cut #1'!$B$6:$AE$13,8,FALSE)</f>
        <v>0</v>
      </c>
      <c r="E21" s="89">
        <f>HLOOKUP($B21,'Oxy-Fuel Cut #2'!$B$6:$AE$13,8,FALSE)</f>
        <v>0</v>
      </c>
      <c r="F21" s="89">
        <f>HLOOKUP($B21,'FILLET #1'!$B$6:$AE$18,13,FALSE)</f>
        <v>0</v>
      </c>
      <c r="G21" s="89">
        <f>HLOOKUP($B21,'FILLET #2'!$B$6:$AE$18,13,FALSE)</f>
        <v>0</v>
      </c>
      <c r="H21" s="89">
        <f>HLOOKUP($B21,'FILLET #3'!$B$6:$AE$18,13,FALSE)</f>
        <v>0</v>
      </c>
      <c r="I21" s="89">
        <f>HLOOKUP($B21,'FILLET #4'!$B$6:$AE$18,13,FALSE)</f>
        <v>0</v>
      </c>
      <c r="J21" s="89">
        <f>HLOOKUP($B21,'FILLET #5'!$B$6:$AE$18,13,FALSE)</f>
        <v>0</v>
      </c>
      <c r="K21" s="89">
        <f>HLOOKUP($B21,'FILLET #6'!$B$6:$AE$18,13,FALSE)</f>
        <v>0</v>
      </c>
      <c r="L21" s="89">
        <f>HLOOKUP($B21,'FILLET #7'!$B$6:$AE$18,13,FALSE)</f>
        <v>0</v>
      </c>
      <c r="M21" s="89">
        <f>HLOOKUP($B21,'FILLET #8'!$B$6:$AE$18,13,FALSE)</f>
        <v>0</v>
      </c>
      <c r="N21" s="89">
        <f>HLOOKUP($B21,'GROOVE #1'!$B$6:$AE$21,16,FALSE)</f>
        <v>0</v>
      </c>
      <c r="O21" s="89">
        <f>HLOOKUP($B21,'Groove #2'!$B$6:$AE$21,16,FALSE)</f>
        <v>0</v>
      </c>
      <c r="P21" s="89">
        <f>HLOOKUP($B21,'GROOVE #3'!$B$6:$AE$21,16,FALSE)</f>
        <v>0</v>
      </c>
      <c r="Q21" s="89">
        <f>HLOOKUP($B21,'GROOVE #4'!$B$6:$AE$21,16,FALSE)</f>
        <v>0</v>
      </c>
      <c r="R21" s="89">
        <f>HLOOKUP($B21,'GROOVE #5'!$B$6:$AE$21,16,FALSE)</f>
        <v>0</v>
      </c>
      <c r="S21" s="89">
        <f>HLOOKUP($B21,'GROOVE #6'!$B$6:$AE$21,16,FALSE)</f>
        <v>0</v>
      </c>
      <c r="T21" s="89">
        <f>HLOOKUP($B21,'GROOVE #7'!$B$6:$AE$21,16,FALSE)</f>
        <v>0</v>
      </c>
      <c r="U21" s="89">
        <f>HLOOKUP($B21,'GROOVE #8'!$B$6:$AE$21,16,FALSE)</f>
        <v>0</v>
      </c>
      <c r="V21" s="29" t="str">
        <f t="shared" si="0"/>
        <v/>
      </c>
    </row>
    <row r="22" spans="1:22" ht="24" customHeight="1" x14ac:dyDescent="0.2">
      <c r="A22" s="12">
        <v>19</v>
      </c>
      <c r="B22" s="12"/>
      <c r="C22" s="89">
        <f>HLOOKUP($B22,Braze!$T$6:$AE$12,7,FALSE)</f>
        <v>0</v>
      </c>
      <c r="D22" s="89">
        <f>HLOOKUP($B22,'Oxy-Fuel Cut #1'!$B$6:$AE$13,8,FALSE)</f>
        <v>0</v>
      </c>
      <c r="E22" s="89">
        <f>HLOOKUP($B22,'Oxy-Fuel Cut #2'!$B$6:$AE$13,8,FALSE)</f>
        <v>0</v>
      </c>
      <c r="F22" s="89">
        <f>HLOOKUP($B22,'FILLET #1'!$B$6:$AE$18,13,FALSE)</f>
        <v>0</v>
      </c>
      <c r="G22" s="89">
        <f>HLOOKUP($B22,'FILLET #2'!$B$6:$AE$18,13,FALSE)</f>
        <v>0</v>
      </c>
      <c r="H22" s="89">
        <f>HLOOKUP($B22,'FILLET #3'!$B$6:$AE$18,13,FALSE)</f>
        <v>0</v>
      </c>
      <c r="I22" s="89">
        <f>HLOOKUP($B22,'FILLET #4'!$B$6:$AE$18,13,FALSE)</f>
        <v>0</v>
      </c>
      <c r="J22" s="89">
        <f>HLOOKUP($B22,'FILLET #5'!$B$6:$AE$18,13,FALSE)</f>
        <v>0</v>
      </c>
      <c r="K22" s="89">
        <f>HLOOKUP($B22,'FILLET #6'!$B$6:$AE$18,13,FALSE)</f>
        <v>0</v>
      </c>
      <c r="L22" s="89">
        <f>HLOOKUP($B22,'FILLET #7'!$B$6:$AE$18,13,FALSE)</f>
        <v>0</v>
      </c>
      <c r="M22" s="89">
        <f>HLOOKUP($B22,'FILLET #8'!$B$6:$AE$18,13,FALSE)</f>
        <v>0</v>
      </c>
      <c r="N22" s="89">
        <f>HLOOKUP($B22,'GROOVE #1'!$B$6:$AE$21,16,FALSE)</f>
        <v>0</v>
      </c>
      <c r="O22" s="89">
        <f>HLOOKUP($B22,'Groove #2'!$B$6:$AE$21,16,FALSE)</f>
        <v>0</v>
      </c>
      <c r="P22" s="89">
        <f>HLOOKUP($B22,'GROOVE #3'!$B$6:$AE$21,16,FALSE)</f>
        <v>0</v>
      </c>
      <c r="Q22" s="89">
        <f>HLOOKUP($B22,'GROOVE #4'!$B$6:$AE$21,16,FALSE)</f>
        <v>0</v>
      </c>
      <c r="R22" s="89">
        <f>HLOOKUP($B22,'GROOVE #5'!$B$6:$AE$21,16,FALSE)</f>
        <v>0</v>
      </c>
      <c r="S22" s="89">
        <f>HLOOKUP($B22,'GROOVE #6'!$B$6:$AE$21,16,FALSE)</f>
        <v>0</v>
      </c>
      <c r="T22" s="89">
        <f>HLOOKUP($B22,'GROOVE #7'!$B$6:$AE$21,16,FALSE)</f>
        <v>0</v>
      </c>
      <c r="U22" s="89">
        <f>HLOOKUP($B22,'GROOVE #8'!$B$6:$AE$21,16,FALSE)</f>
        <v>0</v>
      </c>
      <c r="V22" s="29" t="str">
        <f t="shared" si="0"/>
        <v/>
      </c>
    </row>
    <row r="23" spans="1:22" ht="24" customHeight="1" x14ac:dyDescent="0.2">
      <c r="A23" s="12">
        <v>20</v>
      </c>
      <c r="B23" s="11"/>
      <c r="C23" s="89">
        <f>HLOOKUP($B23,Braze!$U$6:$AE$12,7,FALSE)</f>
        <v>0</v>
      </c>
      <c r="D23" s="89">
        <f>HLOOKUP($B23,'Oxy-Fuel Cut #1'!$B$6:$AE$13,8,FALSE)</f>
        <v>0</v>
      </c>
      <c r="E23" s="89">
        <f>HLOOKUP($B23,'Oxy-Fuel Cut #2'!$B$6:$AE$13,8,FALSE)</f>
        <v>0</v>
      </c>
      <c r="F23" s="89">
        <f>HLOOKUP($B23,'FILLET #1'!$B$6:$AE$18,13,FALSE)</f>
        <v>0</v>
      </c>
      <c r="G23" s="89">
        <f>HLOOKUP($B23,'FILLET #2'!$B$6:$AE$18,13,FALSE)</f>
        <v>0</v>
      </c>
      <c r="H23" s="89">
        <f>HLOOKUP($B23,'FILLET #3'!$B$6:$AE$18,13,FALSE)</f>
        <v>0</v>
      </c>
      <c r="I23" s="89">
        <f>HLOOKUP($B23,'FILLET #4'!$B$6:$AE$18,13,FALSE)</f>
        <v>0</v>
      </c>
      <c r="J23" s="89">
        <f>HLOOKUP($B23,'FILLET #5'!$B$6:$AE$18,13,FALSE)</f>
        <v>0</v>
      </c>
      <c r="K23" s="89">
        <f>HLOOKUP($B23,'FILLET #6'!$B$6:$AE$18,13,FALSE)</f>
        <v>0</v>
      </c>
      <c r="L23" s="89">
        <f>HLOOKUP($B23,'FILLET #7'!$B$6:$AE$18,13,FALSE)</f>
        <v>0</v>
      </c>
      <c r="M23" s="89">
        <f>HLOOKUP($B23,'FILLET #8'!$B$6:$AE$18,13,FALSE)</f>
        <v>0</v>
      </c>
      <c r="N23" s="89">
        <f>HLOOKUP($B23,'GROOVE #1'!$B$6:$AE$21,16,FALSE)</f>
        <v>0</v>
      </c>
      <c r="O23" s="89">
        <f>HLOOKUP($B23,'Groove #2'!$B$6:$AE$21,16,FALSE)</f>
        <v>0</v>
      </c>
      <c r="P23" s="89">
        <f>HLOOKUP($B23,'GROOVE #3'!$B$6:$AE$21,16,FALSE)</f>
        <v>0</v>
      </c>
      <c r="Q23" s="89">
        <f>HLOOKUP($B23,'GROOVE #4'!$B$6:$AE$21,16,FALSE)</f>
        <v>0</v>
      </c>
      <c r="R23" s="89">
        <f>HLOOKUP($B23,'GROOVE #5'!$B$6:$AE$21,16,FALSE)</f>
        <v>0</v>
      </c>
      <c r="S23" s="89">
        <f>HLOOKUP($B23,'GROOVE #6'!$B$6:$AE$21,16,FALSE)</f>
        <v>0</v>
      </c>
      <c r="T23" s="89">
        <f>HLOOKUP($B23,'GROOVE #7'!$B$6:$AE$21,16,FALSE)</f>
        <v>0</v>
      </c>
      <c r="U23" s="89">
        <f>HLOOKUP($B23,'GROOVE #8'!$B$6:$AE$21,16,FALSE)</f>
        <v>0</v>
      </c>
      <c r="V23" s="29" t="str">
        <f t="shared" si="0"/>
        <v/>
      </c>
    </row>
    <row r="24" spans="1:22" ht="24" customHeight="1" x14ac:dyDescent="0.2">
      <c r="A24" s="12">
        <v>21</v>
      </c>
      <c r="B24" s="12"/>
      <c r="C24" s="89">
        <f>HLOOKUP($B24,Braze!$V$6:$AE$12,7,FALSE)</f>
        <v>0</v>
      </c>
      <c r="D24" s="89">
        <f>HLOOKUP($B24,'Oxy-Fuel Cut #1'!$B$6:$AE$13,8,FALSE)</f>
        <v>0</v>
      </c>
      <c r="E24" s="89">
        <f>HLOOKUP($B24,'Oxy-Fuel Cut #2'!$B$6:$AE$13,8,FALSE)</f>
        <v>0</v>
      </c>
      <c r="F24" s="89">
        <f>HLOOKUP($B24,'FILLET #1'!$B$6:$AE$18,13,FALSE)</f>
        <v>0</v>
      </c>
      <c r="G24" s="89">
        <f>HLOOKUP($B24,'FILLET #2'!$B$6:$AE$18,13,FALSE)</f>
        <v>0</v>
      </c>
      <c r="H24" s="89">
        <f>HLOOKUP($B24,'FILLET #3'!$B$6:$AE$18,13,FALSE)</f>
        <v>0</v>
      </c>
      <c r="I24" s="89">
        <f>HLOOKUP($B24,'FILLET #4'!$B$6:$AE$18,13,FALSE)</f>
        <v>0</v>
      </c>
      <c r="J24" s="89">
        <f>HLOOKUP($B24,'FILLET #5'!$B$6:$AE$18,13,FALSE)</f>
        <v>0</v>
      </c>
      <c r="K24" s="89">
        <f>HLOOKUP($B24,'FILLET #6'!$B$6:$AE$18,13,FALSE)</f>
        <v>0</v>
      </c>
      <c r="L24" s="89">
        <f>HLOOKUP($B24,'FILLET #7'!$B$6:$AE$18,13,FALSE)</f>
        <v>0</v>
      </c>
      <c r="M24" s="89">
        <f>HLOOKUP($B24,'FILLET #8'!$B$6:$AE$18,13,FALSE)</f>
        <v>0</v>
      </c>
      <c r="N24" s="89">
        <f>HLOOKUP($B24,'GROOVE #1'!$B$6:$AE$21,16,FALSE)</f>
        <v>0</v>
      </c>
      <c r="O24" s="89">
        <f>HLOOKUP($B24,'Groove #2'!$B$6:$AE$21,16,FALSE)</f>
        <v>0</v>
      </c>
      <c r="P24" s="89">
        <f>HLOOKUP($B24,'GROOVE #3'!$B$6:$AE$21,16,FALSE)</f>
        <v>0</v>
      </c>
      <c r="Q24" s="89">
        <f>HLOOKUP($B24,'GROOVE #4'!$B$6:$AE$21,16,FALSE)</f>
        <v>0</v>
      </c>
      <c r="R24" s="89">
        <f>HLOOKUP($B24,'GROOVE #5'!$B$6:$AE$21,16,FALSE)</f>
        <v>0</v>
      </c>
      <c r="S24" s="89">
        <f>HLOOKUP($B24,'GROOVE #6'!$B$6:$AE$21,16,FALSE)</f>
        <v>0</v>
      </c>
      <c r="T24" s="89">
        <f>HLOOKUP($B24,'GROOVE #7'!$B$6:$AE$21,16,FALSE)</f>
        <v>0</v>
      </c>
      <c r="U24" s="89">
        <f>HLOOKUP($B24,'GROOVE #8'!$B$6:$AE$21,16,FALSE)</f>
        <v>0</v>
      </c>
      <c r="V24" s="29" t="str">
        <f t="shared" si="0"/>
        <v/>
      </c>
    </row>
    <row r="25" spans="1:22" s="5" customFormat="1" ht="24" customHeight="1" x14ac:dyDescent="0.2">
      <c r="A25" s="12">
        <v>22</v>
      </c>
      <c r="B25" s="12"/>
      <c r="C25" s="89">
        <f>HLOOKUP($B25,Braze!$W$6:$AE$12,7,FALSE)</f>
        <v>0</v>
      </c>
      <c r="D25" s="89">
        <f>HLOOKUP($B25,'Oxy-Fuel Cut #1'!$B$6:$AE$13,8,FALSE)</f>
        <v>0</v>
      </c>
      <c r="E25" s="89">
        <f>HLOOKUP($B25,'Oxy-Fuel Cut #2'!$B$6:$AE$13,8,FALSE)</f>
        <v>0</v>
      </c>
      <c r="F25" s="89">
        <f>HLOOKUP($B25,'FILLET #1'!$B$6:$AE$18,13,FALSE)</f>
        <v>0</v>
      </c>
      <c r="G25" s="89">
        <f>HLOOKUP($B25,'FILLET #2'!$B$6:$AE$18,13,FALSE)</f>
        <v>0</v>
      </c>
      <c r="H25" s="89">
        <f>HLOOKUP($B25,'FILLET #3'!$B$6:$AE$18,13,FALSE)</f>
        <v>0</v>
      </c>
      <c r="I25" s="89">
        <f>HLOOKUP($B25,'FILLET #4'!$B$6:$AE$18,13,FALSE)</f>
        <v>0</v>
      </c>
      <c r="J25" s="89">
        <f>HLOOKUP($B25,'FILLET #5'!$B$6:$AE$18,13,FALSE)</f>
        <v>0</v>
      </c>
      <c r="K25" s="89">
        <f>HLOOKUP($B25,'FILLET #6'!$B$6:$AE$18,13,FALSE)</f>
        <v>0</v>
      </c>
      <c r="L25" s="89">
        <f>HLOOKUP($B25,'FILLET #7'!$B$6:$AE$18,13,FALSE)</f>
        <v>0</v>
      </c>
      <c r="M25" s="89">
        <f>HLOOKUP($B25,'FILLET #8'!$B$6:$AE$18,13,FALSE)</f>
        <v>0</v>
      </c>
      <c r="N25" s="89">
        <f>HLOOKUP($B25,'GROOVE #1'!$B$6:$AE$21,16,FALSE)</f>
        <v>0</v>
      </c>
      <c r="O25" s="89">
        <f>HLOOKUP($B25,'Groove #2'!$B$6:$AE$21,16,FALSE)</f>
        <v>0</v>
      </c>
      <c r="P25" s="89">
        <f>HLOOKUP($B25,'GROOVE #3'!$B$6:$AE$21,16,FALSE)</f>
        <v>0</v>
      </c>
      <c r="Q25" s="89">
        <f>HLOOKUP($B25,'GROOVE #4'!$B$6:$AE$21,16,FALSE)</f>
        <v>0</v>
      </c>
      <c r="R25" s="89">
        <f>HLOOKUP($B25,'GROOVE #5'!$B$6:$AE$21,16,FALSE)</f>
        <v>0</v>
      </c>
      <c r="S25" s="89">
        <f>HLOOKUP($B25,'GROOVE #6'!$B$6:$AE$21,16,FALSE)</f>
        <v>0</v>
      </c>
      <c r="T25" s="89">
        <f>HLOOKUP($B25,'GROOVE #7'!$B$6:$AE$21,16,FALSE)</f>
        <v>0</v>
      </c>
      <c r="U25" s="89">
        <f>HLOOKUP($B25,'GROOVE #8'!$B$6:$AE$21,16,FALSE)</f>
        <v>0</v>
      </c>
      <c r="V25" s="29" t="str">
        <f t="shared" si="0"/>
        <v/>
      </c>
    </row>
    <row r="26" spans="1:22" ht="24" customHeight="1" x14ac:dyDescent="0.2">
      <c r="A26" s="12">
        <v>23</v>
      </c>
      <c r="B26" s="12"/>
      <c r="C26" s="89">
        <f>HLOOKUP($B26,Braze!$X$6:$AE$12,7,FALSE)</f>
        <v>0</v>
      </c>
      <c r="D26" s="89">
        <f>HLOOKUP($B26,'Oxy-Fuel Cut #1'!$B$6:$AE$13,8,FALSE)</f>
        <v>0</v>
      </c>
      <c r="E26" s="89">
        <f>HLOOKUP($B26,'Oxy-Fuel Cut #2'!$B$6:$AE$13,8,FALSE)</f>
        <v>0</v>
      </c>
      <c r="F26" s="89">
        <f>HLOOKUP($B26,'FILLET #1'!$B$6:$AE$18,13,FALSE)</f>
        <v>0</v>
      </c>
      <c r="G26" s="89">
        <f>HLOOKUP($B26,'FILLET #2'!$B$6:$AE$18,13,FALSE)</f>
        <v>0</v>
      </c>
      <c r="H26" s="89">
        <f>HLOOKUP($B26,'FILLET #3'!$B$6:$AE$18,13,FALSE)</f>
        <v>0</v>
      </c>
      <c r="I26" s="89">
        <f>HLOOKUP($B26,'FILLET #4'!$B$6:$AE$18,13,FALSE)</f>
        <v>0</v>
      </c>
      <c r="J26" s="89">
        <f>HLOOKUP($B26,'FILLET #5'!$B$6:$AE$18,13,FALSE)</f>
        <v>0</v>
      </c>
      <c r="K26" s="89">
        <f>HLOOKUP($B26,'FILLET #6'!$B$6:$AE$18,13,FALSE)</f>
        <v>0</v>
      </c>
      <c r="L26" s="89">
        <f>HLOOKUP($B26,'FILLET #7'!$B$6:$AE$18,13,FALSE)</f>
        <v>0</v>
      </c>
      <c r="M26" s="89">
        <f>HLOOKUP($B26,'FILLET #8'!$B$6:$AE$18,13,FALSE)</f>
        <v>0</v>
      </c>
      <c r="N26" s="89">
        <f>HLOOKUP($B26,'GROOVE #1'!$B$6:$AE$21,16,FALSE)</f>
        <v>0</v>
      </c>
      <c r="O26" s="89">
        <f>HLOOKUP($B26,'Groove #2'!$B$6:$AE$21,16,FALSE)</f>
        <v>0</v>
      </c>
      <c r="P26" s="89">
        <f>HLOOKUP($B26,'GROOVE #3'!$B$6:$AE$21,16,FALSE)</f>
        <v>0</v>
      </c>
      <c r="Q26" s="89">
        <f>HLOOKUP($B26,'GROOVE #4'!$B$6:$AE$21,16,FALSE)</f>
        <v>0</v>
      </c>
      <c r="R26" s="89">
        <f>HLOOKUP($B26,'GROOVE #5'!$B$6:$AE$21,16,FALSE)</f>
        <v>0</v>
      </c>
      <c r="S26" s="89">
        <f>HLOOKUP($B26,'GROOVE #6'!$B$6:$AE$21,16,FALSE)</f>
        <v>0</v>
      </c>
      <c r="T26" s="89">
        <f>HLOOKUP($B26,'GROOVE #7'!$B$6:$AE$21,16,FALSE)</f>
        <v>0</v>
      </c>
      <c r="U26" s="89">
        <f>HLOOKUP($B26,'GROOVE #8'!$B$6:$AE$21,16,FALSE)</f>
        <v>0</v>
      </c>
      <c r="V26" s="29" t="str">
        <f t="shared" si="0"/>
        <v/>
      </c>
    </row>
    <row r="27" spans="1:22" ht="24" customHeight="1" x14ac:dyDescent="0.2">
      <c r="A27" s="12">
        <v>24</v>
      </c>
      <c r="B27" s="12"/>
      <c r="C27" s="89">
        <f>HLOOKUP($B27,Braze!$Y$6:$AE$12,7,FALSE)</f>
        <v>0</v>
      </c>
      <c r="D27" s="89">
        <f>HLOOKUP($B27,'Oxy-Fuel Cut #1'!$B$6:$AE$13,8,FALSE)</f>
        <v>0</v>
      </c>
      <c r="E27" s="89">
        <f>HLOOKUP($B27,'Oxy-Fuel Cut #2'!$B$6:$AE$13,8,FALSE)</f>
        <v>0</v>
      </c>
      <c r="F27" s="89">
        <f>HLOOKUP($B27,'FILLET #1'!$B$6:$AE$18,13,FALSE)</f>
        <v>0</v>
      </c>
      <c r="G27" s="89">
        <f>HLOOKUP($B27,'FILLET #2'!$B$6:$AE$18,13,FALSE)</f>
        <v>0</v>
      </c>
      <c r="H27" s="89">
        <f>HLOOKUP($B27,'FILLET #3'!$B$6:$AE$18,13,FALSE)</f>
        <v>0</v>
      </c>
      <c r="I27" s="89">
        <f>HLOOKUP($B27,'FILLET #4'!$B$6:$AE$18,13,FALSE)</f>
        <v>0</v>
      </c>
      <c r="J27" s="89">
        <f>HLOOKUP($B27,'FILLET #5'!$B$6:$AE$18,13,FALSE)</f>
        <v>0</v>
      </c>
      <c r="K27" s="89">
        <f>HLOOKUP($B27,'FILLET #6'!$B$6:$AE$18,13,FALSE)</f>
        <v>0</v>
      </c>
      <c r="L27" s="89">
        <f>HLOOKUP($B27,'FILLET #7'!$B$6:$AE$18,13,FALSE)</f>
        <v>0</v>
      </c>
      <c r="M27" s="89">
        <f>HLOOKUP($B27,'FILLET #8'!$B$6:$AE$18,13,FALSE)</f>
        <v>0</v>
      </c>
      <c r="N27" s="89">
        <f>HLOOKUP($B27,'GROOVE #1'!$B$6:$AE$21,16,FALSE)</f>
        <v>0</v>
      </c>
      <c r="O27" s="89">
        <f>HLOOKUP($B27,'Groove #2'!$B$6:$AE$21,16,FALSE)</f>
        <v>0</v>
      </c>
      <c r="P27" s="89">
        <f>HLOOKUP($B27,'GROOVE #3'!$B$6:$AE$21,16,FALSE)</f>
        <v>0</v>
      </c>
      <c r="Q27" s="89">
        <f>HLOOKUP($B27,'GROOVE #4'!$B$6:$AE$21,16,FALSE)</f>
        <v>0</v>
      </c>
      <c r="R27" s="89">
        <f>HLOOKUP($B27,'GROOVE #5'!$B$6:$AE$21,16,FALSE)</f>
        <v>0</v>
      </c>
      <c r="S27" s="89">
        <f>HLOOKUP($B27,'GROOVE #6'!$B$6:$AE$21,16,FALSE)</f>
        <v>0</v>
      </c>
      <c r="T27" s="89">
        <f>HLOOKUP($B27,'GROOVE #7'!$B$6:$AE$21,16,FALSE)</f>
        <v>0</v>
      </c>
      <c r="U27" s="89">
        <f>HLOOKUP($B27,'GROOVE #8'!$B$6:$AE$21,16,FALSE)</f>
        <v>0</v>
      </c>
      <c r="V27" s="29" t="str">
        <f t="shared" si="0"/>
        <v/>
      </c>
    </row>
    <row r="28" spans="1:22" ht="24" customHeight="1" x14ac:dyDescent="0.2">
      <c r="A28" s="12">
        <v>25</v>
      </c>
      <c r="B28" s="12"/>
      <c r="C28" s="89">
        <f>HLOOKUP($B28,Braze!$Z$6:$AE$12,7,FALSE)</f>
        <v>0</v>
      </c>
      <c r="D28" s="89">
        <f>HLOOKUP($B28,'Oxy-Fuel Cut #1'!$B$6:$AE$13,8,FALSE)</f>
        <v>0</v>
      </c>
      <c r="E28" s="89">
        <f>HLOOKUP($B28,'Oxy-Fuel Cut #2'!$B$6:$AE$13,8,FALSE)</f>
        <v>0</v>
      </c>
      <c r="F28" s="89">
        <f>HLOOKUP($B28,'FILLET #1'!$B$6:$AE$18,13,FALSE)</f>
        <v>0</v>
      </c>
      <c r="G28" s="89">
        <f>HLOOKUP($B28,'FILLET #2'!$B$6:$AE$18,13,FALSE)</f>
        <v>0</v>
      </c>
      <c r="H28" s="89">
        <f>HLOOKUP($B28,'FILLET #3'!$B$6:$AE$18,13,FALSE)</f>
        <v>0</v>
      </c>
      <c r="I28" s="89">
        <f>HLOOKUP($B28,'FILLET #4'!$B$6:$AE$18,13,FALSE)</f>
        <v>0</v>
      </c>
      <c r="J28" s="89">
        <f>HLOOKUP($B28,'FILLET #5'!$B$6:$AE$18,13,FALSE)</f>
        <v>0</v>
      </c>
      <c r="K28" s="89">
        <f>HLOOKUP($B28,'FILLET #6'!$B$6:$AE$18,13,FALSE)</f>
        <v>0</v>
      </c>
      <c r="L28" s="89">
        <f>HLOOKUP($B28,'FILLET #7'!$B$6:$AE$18,13,FALSE)</f>
        <v>0</v>
      </c>
      <c r="M28" s="89">
        <f>HLOOKUP($B28,'FILLET #8'!$B$6:$AE$18,13,FALSE)</f>
        <v>0</v>
      </c>
      <c r="N28" s="89">
        <f>HLOOKUP($B28,'GROOVE #1'!$B$6:$AE$21,16,FALSE)</f>
        <v>0</v>
      </c>
      <c r="O28" s="89">
        <f>HLOOKUP($B28,'Groove #2'!$B$6:$AE$21,16,FALSE)</f>
        <v>0</v>
      </c>
      <c r="P28" s="89">
        <f>HLOOKUP($B28,'GROOVE #3'!$B$6:$AE$21,16,FALSE)</f>
        <v>0</v>
      </c>
      <c r="Q28" s="89">
        <f>HLOOKUP($B28,'GROOVE #4'!$B$6:$AE$21,16,FALSE)</f>
        <v>0</v>
      </c>
      <c r="R28" s="89">
        <f>HLOOKUP($B28,'GROOVE #5'!$B$6:$AE$21,16,FALSE)</f>
        <v>0</v>
      </c>
      <c r="S28" s="89">
        <f>HLOOKUP($B28,'GROOVE #6'!$B$6:$AE$21,16,FALSE)</f>
        <v>0</v>
      </c>
      <c r="T28" s="89">
        <f>HLOOKUP($B28,'GROOVE #7'!$B$6:$AE$21,16,FALSE)</f>
        <v>0</v>
      </c>
      <c r="U28" s="89">
        <f>HLOOKUP($B28,'GROOVE #8'!$B$6:$AE$21,16,FALSE)</f>
        <v>0</v>
      </c>
      <c r="V28" s="29" t="str">
        <f t="shared" si="0"/>
        <v/>
      </c>
    </row>
    <row r="29" spans="1:22" ht="24" customHeight="1" x14ac:dyDescent="0.2">
      <c r="A29" s="12">
        <v>26</v>
      </c>
      <c r="B29" s="12"/>
      <c r="C29" s="89">
        <f>HLOOKUP($B29,Braze!$AA$6:$AE$12,7,FALSE)</f>
        <v>0</v>
      </c>
      <c r="D29" s="89">
        <f>HLOOKUP($B29,'Oxy-Fuel Cut #1'!$B$6:$AE$13,8,FALSE)</f>
        <v>0</v>
      </c>
      <c r="E29" s="89">
        <f>HLOOKUP($B29,'Oxy-Fuel Cut #2'!$B$6:$AE$13,8,FALSE)</f>
        <v>0</v>
      </c>
      <c r="F29" s="89">
        <f>HLOOKUP($B29,'FILLET #1'!$B$6:$AE$18,13,FALSE)</f>
        <v>0</v>
      </c>
      <c r="G29" s="89">
        <f>HLOOKUP($B29,'FILLET #2'!$B$6:$AE$18,13,FALSE)</f>
        <v>0</v>
      </c>
      <c r="H29" s="89">
        <f>HLOOKUP($B29,'FILLET #3'!$B$6:$AE$18,13,FALSE)</f>
        <v>0</v>
      </c>
      <c r="I29" s="89">
        <f>HLOOKUP($B29,'FILLET #4'!$B$6:$AE$18,13,FALSE)</f>
        <v>0</v>
      </c>
      <c r="J29" s="89">
        <f>HLOOKUP($B29,'FILLET #5'!$B$6:$AE$18,13,FALSE)</f>
        <v>0</v>
      </c>
      <c r="K29" s="89">
        <f>HLOOKUP($B29,'FILLET #6'!$B$6:$AE$18,13,FALSE)</f>
        <v>0</v>
      </c>
      <c r="L29" s="89">
        <f>HLOOKUP($B29,'FILLET #7'!$B$6:$AE$18,13,FALSE)</f>
        <v>0</v>
      </c>
      <c r="M29" s="89">
        <f>HLOOKUP($B29,'FILLET #8'!$B$6:$AE$18,13,FALSE)</f>
        <v>0</v>
      </c>
      <c r="N29" s="89">
        <f>HLOOKUP($B29,'GROOVE #1'!$B$6:$AE$21,16,FALSE)</f>
        <v>0</v>
      </c>
      <c r="O29" s="89">
        <f>HLOOKUP($B29,'Groove #2'!$B$6:$AE$21,16,FALSE)</f>
        <v>0</v>
      </c>
      <c r="P29" s="89">
        <f>HLOOKUP($B29,'GROOVE #3'!$B$6:$AE$21,16,FALSE)</f>
        <v>0</v>
      </c>
      <c r="Q29" s="89">
        <f>HLOOKUP($B29,'GROOVE #4'!$B$6:$AE$21,16,FALSE)</f>
        <v>0</v>
      </c>
      <c r="R29" s="89">
        <f>HLOOKUP($B29,'GROOVE #5'!$B$6:$AE$21,16,FALSE)</f>
        <v>0</v>
      </c>
      <c r="S29" s="89">
        <f>HLOOKUP($B29,'GROOVE #6'!$B$6:$AE$21,16,FALSE)</f>
        <v>0</v>
      </c>
      <c r="T29" s="89">
        <f>HLOOKUP($B29,'GROOVE #7'!$B$6:$AE$21,16,FALSE)</f>
        <v>0</v>
      </c>
      <c r="U29" s="89">
        <f>HLOOKUP($B29,'GROOVE #8'!$B$6:$AE$21,16,FALSE)</f>
        <v>0</v>
      </c>
      <c r="V29" s="29" t="str">
        <f t="shared" si="0"/>
        <v/>
      </c>
    </row>
    <row r="30" spans="1:22" ht="24" customHeight="1" x14ac:dyDescent="0.2">
      <c r="A30" s="12">
        <v>27</v>
      </c>
      <c r="B30" s="12"/>
      <c r="C30" s="89">
        <f>HLOOKUP($B30,Braze!$AB$6:$AE$12,7,FALSE)</f>
        <v>0</v>
      </c>
      <c r="D30" s="89">
        <f>HLOOKUP($B30,'Oxy-Fuel Cut #1'!$B$6:$AE$13,8,FALSE)</f>
        <v>0</v>
      </c>
      <c r="E30" s="89">
        <f>HLOOKUP($B30,'Oxy-Fuel Cut #2'!$B$6:$AE$13,8,FALSE)</f>
        <v>0</v>
      </c>
      <c r="F30" s="89">
        <f>HLOOKUP($B30,'FILLET #1'!$B$6:$AE$18,13,FALSE)</f>
        <v>0</v>
      </c>
      <c r="G30" s="89">
        <f>HLOOKUP($B30,'FILLET #2'!$B$6:$AE$18,13,FALSE)</f>
        <v>0</v>
      </c>
      <c r="H30" s="89">
        <f>HLOOKUP($B30,'FILLET #3'!$B$6:$AE$18,13,FALSE)</f>
        <v>0</v>
      </c>
      <c r="I30" s="89">
        <f>HLOOKUP($B30,'FILLET #4'!$B$6:$AE$18,13,FALSE)</f>
        <v>0</v>
      </c>
      <c r="J30" s="89">
        <f>HLOOKUP($B30,'FILLET #5'!$B$6:$AE$18,13,FALSE)</f>
        <v>0</v>
      </c>
      <c r="K30" s="89">
        <f>HLOOKUP($B30,'FILLET #6'!$B$6:$AE$18,13,FALSE)</f>
        <v>0</v>
      </c>
      <c r="L30" s="89">
        <f>HLOOKUP($B30,'FILLET #7'!$B$6:$AE$18,13,FALSE)</f>
        <v>0</v>
      </c>
      <c r="M30" s="89">
        <f>HLOOKUP($B30,'FILLET #8'!$B$6:$AE$18,13,FALSE)</f>
        <v>0</v>
      </c>
      <c r="N30" s="89">
        <f>HLOOKUP($B30,'GROOVE #1'!$B$6:$AE$21,16,FALSE)</f>
        <v>0</v>
      </c>
      <c r="O30" s="89">
        <f>HLOOKUP($B30,'Groove #2'!$B$6:$AE$21,16,FALSE)</f>
        <v>0</v>
      </c>
      <c r="P30" s="89">
        <f>HLOOKUP($B30,'GROOVE #3'!$B$6:$AE$21,16,FALSE)</f>
        <v>0</v>
      </c>
      <c r="Q30" s="89">
        <f>HLOOKUP($B30,'GROOVE #4'!$B$6:$AE$21,16,FALSE)</f>
        <v>0</v>
      </c>
      <c r="R30" s="89">
        <f>HLOOKUP($B30,'GROOVE #5'!$B$6:$AE$21,16,FALSE)</f>
        <v>0</v>
      </c>
      <c r="S30" s="89">
        <f>HLOOKUP($B30,'GROOVE #6'!$B$6:$AE$21,16,FALSE)</f>
        <v>0</v>
      </c>
      <c r="T30" s="89">
        <f>HLOOKUP($B30,'GROOVE #7'!$B$6:$AE$21,16,FALSE)</f>
        <v>0</v>
      </c>
      <c r="U30" s="89">
        <f>HLOOKUP($B30,'GROOVE #8'!$B$6:$AE$21,16,FALSE)</f>
        <v>0</v>
      </c>
      <c r="V30" s="29" t="str">
        <f t="shared" si="0"/>
        <v/>
      </c>
    </row>
    <row r="31" spans="1:22" ht="24" customHeight="1" x14ac:dyDescent="0.2">
      <c r="A31" s="12">
        <v>28</v>
      </c>
      <c r="B31" s="12"/>
      <c r="C31" s="89">
        <f>HLOOKUP($B31,Braze!$AC$6:$AE$12,7,FALSE)</f>
        <v>0</v>
      </c>
      <c r="D31" s="89">
        <f>HLOOKUP($B31,'Oxy-Fuel Cut #1'!$B$6:$AE$13,8,FALSE)</f>
        <v>0</v>
      </c>
      <c r="E31" s="89">
        <f>HLOOKUP($B31,'Oxy-Fuel Cut #2'!$B$6:$AE$13,8,FALSE)</f>
        <v>0</v>
      </c>
      <c r="F31" s="89">
        <f>HLOOKUP($B31,'FILLET #1'!$B$6:$AE$18,13,FALSE)</f>
        <v>0</v>
      </c>
      <c r="G31" s="89">
        <f>HLOOKUP($B31,'FILLET #2'!$B$6:$AE$18,13,FALSE)</f>
        <v>0</v>
      </c>
      <c r="H31" s="89">
        <f>HLOOKUP($B31,'FILLET #3'!$B$6:$AE$18,13,FALSE)</f>
        <v>0</v>
      </c>
      <c r="I31" s="89">
        <f>HLOOKUP($B31,'FILLET #4'!$B$6:$AE$18,13,FALSE)</f>
        <v>0</v>
      </c>
      <c r="J31" s="89">
        <f>HLOOKUP($B31,'FILLET #5'!$B$6:$AE$18,13,FALSE)</f>
        <v>0</v>
      </c>
      <c r="K31" s="89">
        <f>HLOOKUP($B31,'FILLET #6'!$B$6:$AE$18,13,FALSE)</f>
        <v>0</v>
      </c>
      <c r="L31" s="89">
        <f>HLOOKUP($B31,'FILLET #7'!$B$6:$AE$18,13,FALSE)</f>
        <v>0</v>
      </c>
      <c r="M31" s="89">
        <f>HLOOKUP($B31,'FILLET #8'!$B$6:$AE$18,13,FALSE)</f>
        <v>0</v>
      </c>
      <c r="N31" s="89">
        <f>HLOOKUP($B31,'GROOVE #1'!$B$6:$AE$21,16,FALSE)</f>
        <v>0</v>
      </c>
      <c r="O31" s="89">
        <f>HLOOKUP($B31,'Groove #2'!$B$6:$AE$21,16,FALSE)</f>
        <v>0</v>
      </c>
      <c r="P31" s="89">
        <f>HLOOKUP($B31,'GROOVE #3'!$B$6:$AE$21,16,FALSE)</f>
        <v>0</v>
      </c>
      <c r="Q31" s="89">
        <f>HLOOKUP($B31,'GROOVE #4'!$B$6:$AE$21,16,FALSE)</f>
        <v>0</v>
      </c>
      <c r="R31" s="89">
        <f>HLOOKUP($B31,'GROOVE #5'!$B$6:$AE$21,16,FALSE)</f>
        <v>0</v>
      </c>
      <c r="S31" s="89">
        <f>HLOOKUP($B31,'GROOVE #6'!$B$6:$AE$21,16,FALSE)</f>
        <v>0</v>
      </c>
      <c r="T31" s="89">
        <f>HLOOKUP($B31,'GROOVE #7'!$B$6:$AE$21,16,FALSE)</f>
        <v>0</v>
      </c>
      <c r="U31" s="89">
        <f>HLOOKUP($B31,'GROOVE #8'!$B$6:$AE$21,16,FALSE)</f>
        <v>0</v>
      </c>
      <c r="V31" s="29" t="str">
        <f t="shared" si="0"/>
        <v/>
      </c>
    </row>
    <row r="32" spans="1:22" ht="24" customHeight="1" x14ac:dyDescent="0.2">
      <c r="A32" s="12">
        <v>29</v>
      </c>
      <c r="B32" s="12"/>
      <c r="C32" s="89">
        <f>HLOOKUP($B32,Braze!$AD$6:$AE$12,7,FALSE)</f>
        <v>0</v>
      </c>
      <c r="D32" s="89">
        <f>HLOOKUP($B32,'Oxy-Fuel Cut #1'!$B$6:$AE$13,8,FALSE)</f>
        <v>0</v>
      </c>
      <c r="E32" s="89">
        <f>HLOOKUP($B32,'Oxy-Fuel Cut #2'!$B$6:$AE$13,8,FALSE)</f>
        <v>0</v>
      </c>
      <c r="F32" s="89">
        <f>HLOOKUP($B32,'FILLET #1'!$B$6:$AE$18,13,FALSE)</f>
        <v>0</v>
      </c>
      <c r="G32" s="89">
        <f>HLOOKUP($B32,'FILLET #2'!$B$6:$AE$18,13,FALSE)</f>
        <v>0</v>
      </c>
      <c r="H32" s="89">
        <f>HLOOKUP($B32,'FILLET #3'!$B$6:$AE$18,13,FALSE)</f>
        <v>0</v>
      </c>
      <c r="I32" s="89">
        <f>HLOOKUP($B32,'FILLET #4'!$B$6:$AE$18,13,FALSE)</f>
        <v>0</v>
      </c>
      <c r="J32" s="89">
        <f>HLOOKUP($B32,'FILLET #5'!$B$6:$AE$18,13,FALSE)</f>
        <v>0</v>
      </c>
      <c r="K32" s="89">
        <f>HLOOKUP($B32,'FILLET #6'!$B$6:$AE$18,13,FALSE)</f>
        <v>0</v>
      </c>
      <c r="L32" s="89">
        <f>HLOOKUP($B32,'FILLET #7'!$B$6:$AE$18,13,FALSE)</f>
        <v>0</v>
      </c>
      <c r="M32" s="89">
        <f>HLOOKUP($B32,'FILLET #8'!$B$6:$AE$18,13,FALSE)</f>
        <v>0</v>
      </c>
      <c r="N32" s="89">
        <f>HLOOKUP($B32,'GROOVE #1'!$B$6:$AE$21,16,FALSE)</f>
        <v>0</v>
      </c>
      <c r="O32" s="89">
        <f>HLOOKUP($B32,'Groove #2'!$B$6:$AE$21,16,FALSE)</f>
        <v>0</v>
      </c>
      <c r="P32" s="89">
        <f>HLOOKUP($B32,'GROOVE #3'!$B$6:$AE$21,16,FALSE)</f>
        <v>0</v>
      </c>
      <c r="Q32" s="89">
        <f>HLOOKUP($B32,'GROOVE #4'!$B$6:$AE$21,16,FALSE)</f>
        <v>0</v>
      </c>
      <c r="R32" s="89">
        <f>HLOOKUP($B32,'GROOVE #5'!$B$6:$AE$21,16,FALSE)</f>
        <v>0</v>
      </c>
      <c r="S32" s="89">
        <f>HLOOKUP($B32,'GROOVE #6'!$B$6:$AE$21,16,FALSE)</f>
        <v>0</v>
      </c>
      <c r="T32" s="89">
        <f>HLOOKUP($B32,'GROOVE #7'!$B$6:$AE$21,16,FALSE)</f>
        <v>0</v>
      </c>
      <c r="U32" s="89">
        <f>HLOOKUP($B32,'GROOVE #8'!$B$6:$AE$21,16,FALSE)</f>
        <v>0</v>
      </c>
      <c r="V32" s="29" t="str">
        <f t="shared" si="0"/>
        <v/>
      </c>
    </row>
    <row r="33" spans="1:22" ht="24" customHeight="1" x14ac:dyDescent="0.2">
      <c r="A33" s="62">
        <v>30</v>
      </c>
      <c r="B33" s="11"/>
      <c r="C33" s="89">
        <f>HLOOKUP($B33,Braze!$AE$6:$AE$12,7,FALSE)</f>
        <v>0</v>
      </c>
      <c r="D33" s="89">
        <f>HLOOKUP($B33,'Oxy-Fuel Cut #1'!$B$6:$AE$13,8,FALSE)</f>
        <v>0</v>
      </c>
      <c r="E33" s="89">
        <f>HLOOKUP($B33,'Oxy-Fuel Cut #2'!$B$6:$AE$13,8,FALSE)</f>
        <v>0</v>
      </c>
      <c r="F33" s="89">
        <f>HLOOKUP($B33,'FILLET #1'!$B$6:$AE$18,13,FALSE)</f>
        <v>0</v>
      </c>
      <c r="G33" s="89">
        <f>HLOOKUP($B33,'FILLET #2'!$B$6:$AE$18,13,FALSE)</f>
        <v>0</v>
      </c>
      <c r="H33" s="89">
        <f>HLOOKUP($B33,'FILLET #3'!$B$6:$AE$18,13,FALSE)</f>
        <v>0</v>
      </c>
      <c r="I33" s="89">
        <f>HLOOKUP($B33,'FILLET #4'!$B$6:$AE$18,13,FALSE)</f>
        <v>0</v>
      </c>
      <c r="J33" s="89">
        <f>HLOOKUP($B33,'FILLET #5'!$B$6:$AE$18,13,FALSE)</f>
        <v>0</v>
      </c>
      <c r="K33" s="89">
        <f>HLOOKUP($B33,'FILLET #6'!$B$6:$AE$18,13,FALSE)</f>
        <v>0</v>
      </c>
      <c r="L33" s="89">
        <f>HLOOKUP($B33,'FILLET #7'!$B$6:$AE$18,13,FALSE)</f>
        <v>0</v>
      </c>
      <c r="M33" s="89">
        <f>HLOOKUP($B33,'FILLET #8'!$B$6:$AE$18,13,FALSE)</f>
        <v>0</v>
      </c>
      <c r="N33" s="89">
        <f>HLOOKUP($B33,'GROOVE #1'!$B$6:$AE$21,16,FALSE)</f>
        <v>0</v>
      </c>
      <c r="O33" s="89">
        <f>HLOOKUP($B33,'Groove #2'!$B$6:$AE$21,16,FALSE)</f>
        <v>0</v>
      </c>
      <c r="P33" s="89">
        <f>HLOOKUP($B33,'GROOVE #3'!$B$6:$AE$21,16,FALSE)</f>
        <v>0</v>
      </c>
      <c r="Q33" s="89">
        <f>HLOOKUP($B33,'GROOVE #4'!$B$6:$AE$21,16,FALSE)</f>
        <v>0</v>
      </c>
      <c r="R33" s="89">
        <f>HLOOKUP($B33,'GROOVE #5'!$B$6:$AE$21,16,FALSE)</f>
        <v>0</v>
      </c>
      <c r="S33" s="89">
        <f>HLOOKUP($B33,'GROOVE #6'!$B$6:$AE$21,16,FALSE)</f>
        <v>0</v>
      </c>
      <c r="T33" s="89">
        <f>HLOOKUP($B33,'GROOVE #7'!$B$6:$AE$21,16,FALSE)</f>
        <v>0</v>
      </c>
      <c r="U33" s="89">
        <f>HLOOKUP($B33,'GROOVE #8'!$B$6:$AE$21,16,FALSE)</f>
        <v>0</v>
      </c>
      <c r="V33" s="29" t="str">
        <f t="shared" si="0"/>
        <v/>
      </c>
    </row>
    <row r="34" spans="1:22" s="6" customFormat="1" ht="24" customHeight="1" x14ac:dyDescent="0.65">
      <c r="A34" s="96" t="s">
        <v>3</v>
      </c>
      <c r="B34" s="97"/>
      <c r="C34" s="30" t="str">
        <f>IFERROR(AVERAGEIF(C4:C33,"&gt;0"),"")</f>
        <v/>
      </c>
      <c r="D34" s="30" t="str">
        <f>IFERROR(AVERAGEIF(D4:D33,"&gt;0"),"")</f>
        <v/>
      </c>
      <c r="E34" s="30" t="str">
        <f t="shared" ref="E34:U34" si="1">IFERROR(AVERAGEIF(E4:E33,"&gt;0"),"")</f>
        <v/>
      </c>
      <c r="F34" s="30" t="str">
        <f t="shared" si="1"/>
        <v/>
      </c>
      <c r="G34" s="30" t="str">
        <f t="shared" si="1"/>
        <v/>
      </c>
      <c r="H34" s="30" t="str">
        <f t="shared" si="1"/>
        <v/>
      </c>
      <c r="I34" s="30" t="str">
        <f t="shared" si="1"/>
        <v/>
      </c>
      <c r="J34" s="30" t="str">
        <f t="shared" si="1"/>
        <v/>
      </c>
      <c r="K34" s="30" t="str">
        <f t="shared" si="1"/>
        <v/>
      </c>
      <c r="L34" s="30" t="str">
        <f t="shared" si="1"/>
        <v/>
      </c>
      <c r="M34" s="30" t="str">
        <f t="shared" si="1"/>
        <v/>
      </c>
      <c r="N34" s="30" t="str">
        <f t="shared" si="1"/>
        <v/>
      </c>
      <c r="O34" s="30" t="str">
        <f t="shared" si="1"/>
        <v/>
      </c>
      <c r="P34" s="30" t="str">
        <f t="shared" si="1"/>
        <v/>
      </c>
      <c r="Q34" s="30" t="str">
        <f t="shared" si="1"/>
        <v/>
      </c>
      <c r="R34" s="30" t="str">
        <f t="shared" si="1"/>
        <v/>
      </c>
      <c r="S34" s="30" t="str">
        <f t="shared" si="1"/>
        <v/>
      </c>
      <c r="T34" s="30" t="str">
        <f t="shared" si="1"/>
        <v/>
      </c>
      <c r="U34" s="30" t="str">
        <f t="shared" si="1"/>
        <v/>
      </c>
      <c r="V34" s="29" t="e">
        <f>AVERAGEIF(D34:U34,"&gt;0")</f>
        <v>#DIV/0!</v>
      </c>
    </row>
    <row r="35" spans="1:22" ht="90" customHeight="1" x14ac:dyDescent="0.2">
      <c r="C35" s="3"/>
      <c r="F35" s="3"/>
      <c r="G35" s="3"/>
      <c r="H35" s="3"/>
      <c r="I35" s="3"/>
      <c r="J35" s="3"/>
      <c r="K35" s="3"/>
      <c r="L35" s="3"/>
      <c r="M35" s="3"/>
    </row>
    <row r="36" spans="1:22" ht="90" customHeight="1" x14ac:dyDescent="0.2">
      <c r="C36" s="3"/>
      <c r="F36" s="3"/>
      <c r="G36" s="3"/>
      <c r="H36" s="3"/>
      <c r="I36" s="3"/>
      <c r="J36" s="3"/>
      <c r="K36" s="3"/>
      <c r="L36" s="3"/>
      <c r="M36" s="3"/>
    </row>
    <row r="37" spans="1:22" ht="90" customHeight="1" x14ac:dyDescent="0.2">
      <c r="C37" s="3"/>
      <c r="F37" s="3"/>
      <c r="G37" s="3"/>
      <c r="H37" s="3"/>
      <c r="I37" s="3"/>
      <c r="J37" s="3"/>
      <c r="K37" s="3"/>
      <c r="L37" s="3"/>
      <c r="M37" s="3"/>
    </row>
    <row r="38" spans="1:22" ht="90" customHeight="1" x14ac:dyDescent="0.2">
      <c r="C38" s="3"/>
      <c r="F38" s="3"/>
      <c r="G38" s="3"/>
      <c r="H38" s="3"/>
      <c r="I38" s="3"/>
      <c r="J38" s="3"/>
      <c r="K38" s="3"/>
      <c r="L38" s="3"/>
      <c r="M38" s="3"/>
    </row>
    <row r="39" spans="1:22" ht="90" customHeight="1" x14ac:dyDescent="0.2">
      <c r="C39" s="3"/>
      <c r="F39" s="3"/>
      <c r="G39" s="3"/>
      <c r="H39" s="3"/>
      <c r="I39" s="3"/>
      <c r="J39" s="3"/>
      <c r="K39" s="3"/>
      <c r="L39" s="3"/>
      <c r="M39" s="3"/>
    </row>
    <row r="40" spans="1:22" ht="90" customHeight="1" x14ac:dyDescent="0.2">
      <c r="C40" s="3"/>
      <c r="F40" s="3"/>
      <c r="G40" s="3"/>
      <c r="H40" s="3"/>
      <c r="I40" s="3"/>
      <c r="J40" s="3"/>
      <c r="K40" s="3"/>
      <c r="L40" s="3"/>
      <c r="M40" s="3"/>
    </row>
    <row r="41" spans="1:22" ht="90" customHeight="1" x14ac:dyDescent="0.2">
      <c r="C41" s="3"/>
      <c r="F41" s="3"/>
      <c r="G41" s="3"/>
      <c r="H41" s="3"/>
      <c r="I41" s="3"/>
      <c r="J41" s="3"/>
      <c r="K41" s="3"/>
      <c r="L41" s="3"/>
      <c r="M41" s="3"/>
    </row>
    <row r="42" spans="1:22" ht="90" customHeight="1" x14ac:dyDescent="0.2">
      <c r="C42" s="3"/>
      <c r="F42" s="3"/>
      <c r="G42" s="3"/>
      <c r="H42" s="3"/>
      <c r="I42" s="3"/>
      <c r="J42" s="3"/>
      <c r="K42" s="3"/>
      <c r="L42" s="3"/>
      <c r="M42" s="3"/>
    </row>
    <row r="43" spans="1:22" ht="90" customHeight="1" x14ac:dyDescent="0.2">
      <c r="C43" s="3"/>
      <c r="F43" s="3"/>
      <c r="G43" s="3"/>
      <c r="H43" s="3"/>
      <c r="I43" s="3"/>
      <c r="J43" s="3"/>
      <c r="K43" s="3"/>
      <c r="L43" s="3"/>
      <c r="M43" s="3"/>
    </row>
    <row r="44" spans="1:22" ht="90" customHeight="1" x14ac:dyDescent="0.2">
      <c r="C44" s="3"/>
      <c r="F44" s="3"/>
      <c r="G44" s="3"/>
      <c r="H44" s="3"/>
      <c r="I44" s="3"/>
      <c r="J44" s="3"/>
      <c r="K44" s="3"/>
      <c r="L44" s="3"/>
      <c r="M44" s="3"/>
    </row>
    <row r="45" spans="1:22" ht="90" customHeight="1" x14ac:dyDescent="0.2">
      <c r="C45" s="3"/>
      <c r="F45" s="3"/>
      <c r="G45" s="3"/>
      <c r="H45" s="3"/>
      <c r="I45" s="3"/>
      <c r="J45" s="3"/>
      <c r="K45" s="3"/>
      <c r="L45" s="3"/>
      <c r="M45" s="3"/>
    </row>
    <row r="46" spans="1:22" ht="90" customHeight="1" x14ac:dyDescent="0.2">
      <c r="C46" s="3"/>
      <c r="F46" s="3"/>
      <c r="G46" s="3"/>
      <c r="H46" s="3"/>
      <c r="I46" s="3"/>
      <c r="J46" s="3"/>
      <c r="K46" s="3"/>
      <c r="L46" s="3"/>
      <c r="M46" s="3"/>
    </row>
    <row r="47" spans="1:22" ht="90" customHeight="1" x14ac:dyDescent="0.2">
      <c r="C47" s="3"/>
      <c r="F47" s="3"/>
      <c r="G47" s="3"/>
      <c r="H47" s="3"/>
      <c r="I47" s="3"/>
      <c r="J47" s="3"/>
      <c r="K47" s="3"/>
      <c r="L47" s="3"/>
      <c r="M47" s="3"/>
    </row>
    <row r="48" spans="1:22" ht="90" customHeight="1" x14ac:dyDescent="0.2">
      <c r="C48" s="3"/>
      <c r="F48" s="3"/>
      <c r="G48" s="3"/>
      <c r="H48" s="3"/>
      <c r="I48" s="3"/>
      <c r="J48" s="3"/>
      <c r="K48" s="3"/>
      <c r="L48" s="3"/>
      <c r="M48" s="3"/>
    </row>
    <row r="49" spans="3:13" ht="90" customHeight="1" x14ac:dyDescent="0.2">
      <c r="C49" s="3"/>
      <c r="F49" s="3"/>
      <c r="G49" s="3"/>
      <c r="H49" s="3"/>
      <c r="I49" s="3"/>
      <c r="J49" s="3"/>
      <c r="K49" s="3"/>
      <c r="L49" s="3"/>
      <c r="M49" s="3"/>
    </row>
    <row r="50" spans="3:13" ht="90" customHeight="1" x14ac:dyDescent="0.2">
      <c r="C50" s="3"/>
      <c r="F50" s="3"/>
      <c r="G50" s="3"/>
      <c r="H50" s="3"/>
      <c r="I50" s="3"/>
      <c r="J50" s="3"/>
      <c r="K50" s="3"/>
      <c r="L50" s="3"/>
      <c r="M50" s="3"/>
    </row>
    <row r="51" spans="3:13" ht="90" customHeight="1" x14ac:dyDescent="0.2">
      <c r="C51" s="3"/>
      <c r="F51" s="3"/>
      <c r="G51" s="3"/>
      <c r="H51" s="3"/>
      <c r="I51" s="3"/>
      <c r="J51" s="3"/>
      <c r="K51" s="3"/>
      <c r="L51" s="3"/>
      <c r="M51" s="3"/>
    </row>
    <row r="52" spans="3:13" ht="90" customHeight="1" x14ac:dyDescent="0.2">
      <c r="C52" s="3"/>
      <c r="F52" s="3"/>
      <c r="G52" s="3"/>
      <c r="H52" s="3"/>
      <c r="I52" s="3"/>
      <c r="J52" s="3"/>
      <c r="K52" s="3"/>
      <c r="L52" s="3"/>
      <c r="M52" s="3"/>
    </row>
    <row r="53" spans="3:13" ht="90" customHeight="1" x14ac:dyDescent="0.2">
      <c r="C53" s="3"/>
      <c r="F53" s="3"/>
      <c r="G53" s="3"/>
      <c r="H53" s="3"/>
      <c r="I53" s="3"/>
      <c r="J53" s="3"/>
      <c r="K53" s="3"/>
      <c r="L53" s="3"/>
      <c r="M53" s="3"/>
    </row>
    <row r="54" spans="3:13" ht="90" customHeight="1" x14ac:dyDescent="0.2">
      <c r="C54" s="3"/>
      <c r="F54" s="3"/>
      <c r="G54" s="3"/>
      <c r="H54" s="3"/>
      <c r="I54" s="3"/>
      <c r="J54" s="3"/>
      <c r="K54" s="3"/>
      <c r="L54" s="3"/>
      <c r="M54" s="3"/>
    </row>
    <row r="55" spans="3:13" ht="90" customHeight="1" x14ac:dyDescent="0.2">
      <c r="C55" s="3"/>
      <c r="F55" s="3"/>
      <c r="G55" s="3"/>
      <c r="H55" s="3"/>
      <c r="I55" s="3"/>
      <c r="J55" s="3"/>
      <c r="K55" s="3"/>
      <c r="L55" s="3"/>
      <c r="M55" s="3"/>
    </row>
    <row r="56" spans="3:13" ht="90" customHeight="1" x14ac:dyDescent="0.2">
      <c r="C56" s="3"/>
      <c r="F56" s="3"/>
      <c r="G56" s="3"/>
      <c r="H56" s="3"/>
      <c r="I56" s="3"/>
      <c r="J56" s="3"/>
      <c r="K56" s="3"/>
      <c r="L56" s="3"/>
      <c r="M56" s="3"/>
    </row>
    <row r="57" spans="3:13" ht="90" customHeight="1" x14ac:dyDescent="0.2">
      <c r="C57" s="3"/>
      <c r="F57" s="3"/>
      <c r="G57" s="3"/>
      <c r="H57" s="3"/>
      <c r="I57" s="3"/>
      <c r="J57" s="3"/>
      <c r="K57" s="3"/>
      <c r="L57" s="3"/>
      <c r="M57" s="3"/>
    </row>
    <row r="58" spans="3:13" ht="90" customHeight="1" x14ac:dyDescent="0.2">
      <c r="C58" s="3"/>
      <c r="F58" s="3"/>
      <c r="G58" s="3"/>
      <c r="H58" s="3"/>
      <c r="I58" s="3"/>
      <c r="J58" s="3"/>
      <c r="K58" s="3"/>
      <c r="L58" s="3"/>
      <c r="M58" s="3"/>
    </row>
    <row r="59" spans="3:13" ht="90" customHeight="1" x14ac:dyDescent="0.2">
      <c r="C59" s="3"/>
      <c r="F59" s="3"/>
      <c r="G59" s="3"/>
      <c r="H59" s="3"/>
      <c r="I59" s="3"/>
      <c r="J59" s="3"/>
      <c r="K59" s="3"/>
      <c r="L59" s="3"/>
      <c r="M59" s="3"/>
    </row>
    <row r="60" spans="3:13" ht="90" customHeight="1" x14ac:dyDescent="0.2">
      <c r="C60" s="3"/>
      <c r="F60" s="3"/>
      <c r="G60" s="3"/>
      <c r="H60" s="3"/>
      <c r="I60" s="3"/>
      <c r="J60" s="3"/>
      <c r="K60" s="3"/>
      <c r="L60" s="3"/>
      <c r="M60" s="3"/>
    </row>
    <row r="61" spans="3:13" ht="90" customHeight="1" x14ac:dyDescent="0.2">
      <c r="C61" s="3"/>
      <c r="F61" s="3"/>
      <c r="G61" s="3"/>
      <c r="H61" s="3"/>
      <c r="I61" s="3"/>
      <c r="J61" s="3"/>
      <c r="K61" s="3"/>
      <c r="L61" s="3"/>
      <c r="M61" s="3"/>
    </row>
    <row r="62" spans="3:13" ht="90" customHeight="1" x14ac:dyDescent="0.2">
      <c r="C62" s="3"/>
      <c r="F62" s="3"/>
      <c r="G62" s="3"/>
      <c r="H62" s="3"/>
      <c r="I62" s="3"/>
      <c r="J62" s="3"/>
      <c r="K62" s="3"/>
      <c r="L62" s="3"/>
      <c r="M62" s="3"/>
    </row>
    <row r="63" spans="3:13" ht="90" customHeight="1" x14ac:dyDescent="0.2">
      <c r="C63" s="3"/>
      <c r="F63" s="3"/>
      <c r="G63" s="3"/>
      <c r="H63" s="3"/>
      <c r="I63" s="3"/>
      <c r="J63" s="3"/>
      <c r="K63" s="3"/>
      <c r="L63" s="3"/>
      <c r="M63" s="3"/>
    </row>
    <row r="64" spans="3:13" ht="90" customHeight="1" x14ac:dyDescent="0.2">
      <c r="C64" s="3"/>
      <c r="F64" s="3"/>
      <c r="G64" s="3"/>
      <c r="H64" s="3"/>
      <c r="I64" s="3"/>
      <c r="J64" s="3"/>
      <c r="K64" s="3"/>
      <c r="L64" s="3"/>
      <c r="M64" s="3"/>
    </row>
    <row r="65" spans="3:13" ht="90" customHeight="1" x14ac:dyDescent="0.2">
      <c r="C65" s="3"/>
      <c r="F65" s="3"/>
      <c r="G65" s="3"/>
      <c r="H65" s="3"/>
      <c r="I65" s="3"/>
      <c r="J65" s="3"/>
      <c r="K65" s="3"/>
      <c r="L65" s="3"/>
      <c r="M65" s="3"/>
    </row>
    <row r="66" spans="3:13" ht="90" customHeight="1" x14ac:dyDescent="0.2">
      <c r="C66" s="3"/>
      <c r="F66" s="3"/>
      <c r="G66" s="3"/>
      <c r="H66" s="3"/>
      <c r="I66" s="3"/>
      <c r="J66" s="3"/>
      <c r="K66" s="3"/>
      <c r="L66" s="3"/>
      <c r="M66" s="3"/>
    </row>
    <row r="67" spans="3:13" ht="90" customHeight="1" x14ac:dyDescent="0.2">
      <c r="C67" s="3"/>
      <c r="F67" s="3"/>
      <c r="G67" s="3"/>
      <c r="H67" s="3"/>
      <c r="I67" s="3"/>
      <c r="J67" s="3"/>
      <c r="K67" s="3"/>
      <c r="L67" s="3"/>
      <c r="M67" s="3"/>
    </row>
    <row r="68" spans="3:13" ht="90" customHeight="1" x14ac:dyDescent="0.2">
      <c r="C68" s="3"/>
      <c r="F68" s="3"/>
      <c r="G68" s="3"/>
      <c r="H68" s="3"/>
      <c r="I68" s="3"/>
      <c r="J68" s="3"/>
      <c r="K68" s="3"/>
      <c r="L68" s="3"/>
      <c r="M68" s="3"/>
    </row>
    <row r="69" spans="3:13" ht="90" customHeight="1" x14ac:dyDescent="0.2">
      <c r="C69" s="3"/>
      <c r="F69" s="3"/>
      <c r="G69" s="3"/>
      <c r="H69" s="3"/>
      <c r="I69" s="3"/>
      <c r="J69" s="3"/>
      <c r="K69" s="3"/>
      <c r="L69" s="3"/>
      <c r="M69" s="3"/>
    </row>
    <row r="70" spans="3:13" ht="90" customHeight="1" x14ac:dyDescent="0.2">
      <c r="C70" s="3"/>
      <c r="F70" s="3"/>
      <c r="G70" s="3"/>
      <c r="H70" s="3"/>
      <c r="I70" s="3"/>
      <c r="J70" s="3"/>
      <c r="K70" s="3"/>
      <c r="L70" s="3"/>
      <c r="M70" s="3"/>
    </row>
    <row r="71" spans="3:13" ht="90" customHeight="1" x14ac:dyDescent="0.2">
      <c r="C71" s="3"/>
      <c r="F71" s="3"/>
      <c r="G71" s="3"/>
      <c r="H71" s="3"/>
      <c r="I71" s="3"/>
      <c r="J71" s="3"/>
      <c r="K71" s="3"/>
      <c r="L71" s="3"/>
      <c r="M71" s="3"/>
    </row>
    <row r="72" spans="3:13" ht="90" customHeight="1" x14ac:dyDescent="0.2">
      <c r="C72" s="3"/>
      <c r="F72" s="3"/>
      <c r="G72" s="3"/>
      <c r="H72" s="3"/>
      <c r="I72" s="3"/>
      <c r="J72" s="3"/>
      <c r="K72" s="3"/>
      <c r="L72" s="3"/>
      <c r="M72" s="3"/>
    </row>
    <row r="73" spans="3:13" ht="90" customHeight="1" x14ac:dyDescent="0.2">
      <c r="C73" s="3"/>
      <c r="F73" s="3"/>
      <c r="G73" s="3"/>
      <c r="H73" s="3"/>
      <c r="I73" s="3"/>
      <c r="J73" s="3"/>
      <c r="K73" s="3"/>
      <c r="L73" s="3"/>
      <c r="M73" s="3"/>
    </row>
    <row r="74" spans="3:13" ht="90" customHeight="1" x14ac:dyDescent="0.2">
      <c r="C74" s="3"/>
      <c r="F74" s="3"/>
      <c r="G74" s="3"/>
      <c r="H74" s="3"/>
      <c r="I74" s="3"/>
      <c r="J74" s="3"/>
      <c r="K74" s="3"/>
      <c r="L74" s="3"/>
      <c r="M74" s="3"/>
    </row>
    <row r="75" spans="3:13" ht="90" customHeight="1" x14ac:dyDescent="0.2">
      <c r="C75" s="3"/>
      <c r="F75" s="3"/>
      <c r="G75" s="3"/>
      <c r="H75" s="3"/>
      <c r="I75" s="3"/>
      <c r="J75" s="3"/>
      <c r="K75" s="3"/>
      <c r="L75" s="3"/>
      <c r="M75" s="3"/>
    </row>
    <row r="76" spans="3:13" ht="90" customHeight="1" x14ac:dyDescent="0.2">
      <c r="C76" s="3"/>
      <c r="F76" s="3"/>
      <c r="G76" s="3"/>
      <c r="H76" s="3"/>
      <c r="I76" s="3"/>
      <c r="J76" s="3"/>
      <c r="K76" s="3"/>
      <c r="L76" s="3"/>
      <c r="M76" s="3"/>
    </row>
    <row r="77" spans="3:13" ht="90" customHeight="1" x14ac:dyDescent="0.2">
      <c r="C77" s="3"/>
      <c r="F77" s="3"/>
      <c r="G77" s="3"/>
      <c r="H77" s="3"/>
      <c r="I77" s="3"/>
      <c r="J77" s="3"/>
      <c r="K77" s="3"/>
      <c r="L77" s="3"/>
      <c r="M77" s="3"/>
    </row>
    <row r="78" spans="3:13" ht="90" customHeight="1" x14ac:dyDescent="0.2">
      <c r="C78" s="3"/>
      <c r="F78" s="3"/>
      <c r="G78" s="3"/>
      <c r="H78" s="3"/>
      <c r="I78" s="3"/>
      <c r="J78" s="3"/>
      <c r="K78" s="3"/>
      <c r="L78" s="3"/>
      <c r="M78" s="3"/>
    </row>
    <row r="79" spans="3:13" ht="90" customHeight="1" x14ac:dyDescent="0.2">
      <c r="C79" s="3"/>
      <c r="F79" s="3"/>
      <c r="G79" s="3"/>
      <c r="H79" s="3"/>
      <c r="I79" s="3"/>
      <c r="J79" s="3"/>
      <c r="K79" s="3"/>
      <c r="L79" s="3"/>
      <c r="M79" s="3"/>
    </row>
    <row r="80" spans="3:13" ht="90" customHeight="1" x14ac:dyDescent="0.2">
      <c r="C80" s="3"/>
      <c r="F80" s="3"/>
      <c r="G80" s="3"/>
      <c r="H80" s="3"/>
      <c r="I80" s="3"/>
      <c r="J80" s="3"/>
      <c r="K80" s="3"/>
      <c r="L80" s="3"/>
      <c r="M80" s="3"/>
    </row>
    <row r="81" spans="3:13" ht="90" customHeight="1" x14ac:dyDescent="0.2">
      <c r="C81" s="3"/>
      <c r="F81" s="3"/>
      <c r="G81" s="3"/>
      <c r="H81" s="3"/>
      <c r="I81" s="3"/>
      <c r="J81" s="3"/>
      <c r="K81" s="3"/>
      <c r="L81" s="3"/>
      <c r="M81" s="3"/>
    </row>
    <row r="82" spans="3:13" ht="90" customHeight="1" x14ac:dyDescent="0.2">
      <c r="C82" s="3"/>
      <c r="F82" s="3"/>
      <c r="G82" s="3"/>
      <c r="H82" s="3"/>
      <c r="I82" s="3"/>
      <c r="J82" s="3"/>
      <c r="K82" s="3"/>
      <c r="L82" s="3"/>
      <c r="M82" s="3"/>
    </row>
    <row r="83" spans="3:13" ht="90" customHeight="1" x14ac:dyDescent="0.2">
      <c r="C83" s="3"/>
      <c r="F83" s="3"/>
      <c r="G83" s="3"/>
      <c r="H83" s="3"/>
      <c r="I83" s="3"/>
      <c r="J83" s="3"/>
      <c r="K83" s="3"/>
      <c r="L83" s="3"/>
      <c r="M83" s="3"/>
    </row>
    <row r="84" spans="3:13" ht="90" customHeight="1" x14ac:dyDescent="0.2">
      <c r="C84" s="3"/>
      <c r="F84" s="3"/>
      <c r="G84" s="3"/>
      <c r="H84" s="3"/>
      <c r="I84" s="3"/>
      <c r="J84" s="3"/>
      <c r="K84" s="3"/>
      <c r="L84" s="3"/>
      <c r="M84" s="3"/>
    </row>
    <row r="85" spans="3:13" ht="90" customHeight="1" x14ac:dyDescent="0.2">
      <c r="C85" s="3"/>
      <c r="F85" s="3"/>
      <c r="G85" s="3"/>
      <c r="H85" s="3"/>
      <c r="I85" s="3"/>
      <c r="J85" s="3"/>
      <c r="K85" s="3"/>
      <c r="L85" s="3"/>
      <c r="M85" s="3"/>
    </row>
    <row r="86" spans="3:13" ht="90" customHeight="1" x14ac:dyDescent="0.2">
      <c r="C86" s="3"/>
      <c r="F86" s="3"/>
      <c r="G86" s="3"/>
      <c r="H86" s="3"/>
      <c r="I86" s="3"/>
      <c r="J86" s="3"/>
      <c r="K86" s="3"/>
      <c r="L86" s="3"/>
      <c r="M86" s="3"/>
    </row>
    <row r="87" spans="3:13" ht="90" customHeight="1" x14ac:dyDescent="0.2">
      <c r="C87" s="3"/>
      <c r="F87" s="3"/>
      <c r="G87" s="3"/>
      <c r="H87" s="3"/>
      <c r="I87" s="3"/>
      <c r="J87" s="3"/>
      <c r="K87" s="3"/>
      <c r="L87" s="3"/>
      <c r="M87" s="3"/>
    </row>
    <row r="88" spans="3:13" ht="90" customHeight="1" x14ac:dyDescent="0.2">
      <c r="C88" s="3"/>
      <c r="F88" s="3"/>
      <c r="G88" s="3"/>
      <c r="H88" s="3"/>
      <c r="I88" s="3"/>
      <c r="J88" s="3"/>
      <c r="K88" s="3"/>
      <c r="L88" s="3"/>
      <c r="M88" s="3"/>
    </row>
    <row r="89" spans="3:13" ht="90" customHeight="1" x14ac:dyDescent="0.2">
      <c r="C89" s="3"/>
      <c r="F89" s="3"/>
      <c r="G89" s="3"/>
      <c r="H89" s="3"/>
      <c r="I89" s="3"/>
      <c r="J89" s="3"/>
      <c r="K89" s="3"/>
      <c r="L89" s="3"/>
      <c r="M89" s="3"/>
    </row>
    <row r="90" spans="3:13" ht="90" customHeight="1" x14ac:dyDescent="0.2">
      <c r="C90" s="3"/>
      <c r="F90" s="3"/>
      <c r="G90" s="3"/>
      <c r="H90" s="3"/>
      <c r="I90" s="3"/>
      <c r="J90" s="3"/>
      <c r="K90" s="3"/>
      <c r="L90" s="3"/>
      <c r="M90" s="3"/>
    </row>
    <row r="91" spans="3:13" ht="90" customHeight="1" x14ac:dyDescent="0.2">
      <c r="C91" s="3"/>
      <c r="F91" s="3"/>
      <c r="G91" s="3"/>
      <c r="H91" s="3"/>
      <c r="I91" s="3"/>
      <c r="J91" s="3"/>
      <c r="K91" s="3"/>
      <c r="L91" s="3"/>
      <c r="M91" s="3"/>
    </row>
    <row r="92" spans="3:13" ht="90" customHeight="1" x14ac:dyDescent="0.2">
      <c r="C92" s="3"/>
      <c r="F92" s="3"/>
      <c r="G92" s="3"/>
      <c r="H92" s="3"/>
      <c r="I92" s="3"/>
      <c r="J92" s="3"/>
      <c r="K92" s="3"/>
      <c r="L92" s="3"/>
      <c r="M92" s="3"/>
    </row>
    <row r="93" spans="3:13" ht="90" customHeight="1" x14ac:dyDescent="0.2">
      <c r="C93" s="3"/>
      <c r="F93" s="3"/>
      <c r="G93" s="3"/>
      <c r="H93" s="3"/>
      <c r="I93" s="3"/>
      <c r="J93" s="3"/>
      <c r="K93" s="3"/>
      <c r="L93" s="3"/>
      <c r="M93" s="3"/>
    </row>
    <row r="94" spans="3:13" ht="90" customHeight="1" x14ac:dyDescent="0.2">
      <c r="C94" s="3"/>
      <c r="F94" s="3"/>
      <c r="G94" s="3"/>
      <c r="H94" s="3"/>
      <c r="I94" s="3"/>
      <c r="J94" s="3"/>
      <c r="K94" s="3"/>
      <c r="L94" s="3"/>
      <c r="M94" s="3"/>
    </row>
    <row r="95" spans="3:13" ht="90" customHeight="1" x14ac:dyDescent="0.2">
      <c r="C95" s="3"/>
      <c r="F95" s="3"/>
      <c r="G95" s="3"/>
      <c r="H95" s="3"/>
      <c r="I95" s="3"/>
      <c r="J95" s="3"/>
      <c r="K95" s="3"/>
      <c r="L95" s="3"/>
      <c r="M95" s="3"/>
    </row>
    <row r="96" spans="3:13" ht="90" customHeight="1" x14ac:dyDescent="0.2">
      <c r="C96" s="3"/>
      <c r="F96" s="3"/>
      <c r="G96" s="3"/>
      <c r="H96" s="3"/>
      <c r="I96" s="3"/>
      <c r="J96" s="3"/>
      <c r="K96" s="3"/>
      <c r="L96" s="3"/>
      <c r="M96" s="3"/>
    </row>
    <row r="97" spans="3:13" ht="90" customHeight="1" x14ac:dyDescent="0.2">
      <c r="C97" s="3"/>
      <c r="F97" s="3"/>
      <c r="G97" s="3"/>
      <c r="H97" s="3"/>
      <c r="I97" s="3"/>
      <c r="J97" s="3"/>
      <c r="K97" s="3"/>
      <c r="L97" s="3"/>
      <c r="M97" s="3"/>
    </row>
    <row r="98" spans="3:13" ht="90" customHeight="1" x14ac:dyDescent="0.2">
      <c r="C98" s="3"/>
      <c r="F98" s="3"/>
      <c r="G98" s="3"/>
      <c r="H98" s="3"/>
      <c r="I98" s="3"/>
      <c r="J98" s="3"/>
      <c r="K98" s="3"/>
      <c r="L98" s="3"/>
      <c r="M98" s="3"/>
    </row>
    <row r="99" spans="3:13" ht="90" customHeight="1" x14ac:dyDescent="0.2">
      <c r="C99" s="3"/>
      <c r="F99" s="3"/>
      <c r="G99" s="3"/>
      <c r="H99" s="3"/>
      <c r="I99" s="3"/>
      <c r="J99" s="3"/>
      <c r="K99" s="3"/>
      <c r="L99" s="3"/>
      <c r="M99" s="3"/>
    </row>
    <row r="100" spans="3:13" ht="90" customHeight="1" x14ac:dyDescent="0.2">
      <c r="C100" s="3"/>
      <c r="F100" s="3"/>
      <c r="G100" s="3"/>
      <c r="H100" s="3"/>
      <c r="I100" s="3"/>
      <c r="J100" s="3"/>
      <c r="K100" s="3"/>
      <c r="L100" s="3"/>
      <c r="M100" s="3"/>
    </row>
    <row r="101" spans="3:13" ht="90" customHeight="1" x14ac:dyDescent="0.2">
      <c r="C101" s="3"/>
      <c r="F101" s="3"/>
      <c r="G101" s="3"/>
      <c r="H101" s="3"/>
      <c r="I101" s="3"/>
      <c r="J101" s="3"/>
      <c r="K101" s="3"/>
      <c r="L101" s="3"/>
      <c r="M101" s="3"/>
    </row>
    <row r="102" spans="3:13" ht="90" customHeight="1" x14ac:dyDescent="0.2">
      <c r="C102" s="3"/>
      <c r="F102" s="3"/>
      <c r="G102" s="3"/>
      <c r="H102" s="3"/>
      <c r="I102" s="3"/>
      <c r="J102" s="3"/>
      <c r="K102" s="3"/>
      <c r="L102" s="3"/>
      <c r="M102" s="3"/>
    </row>
    <row r="103" spans="3:13" ht="90" customHeight="1" x14ac:dyDescent="0.2">
      <c r="C103" s="3"/>
      <c r="F103" s="3"/>
      <c r="G103" s="3"/>
      <c r="H103" s="3"/>
      <c r="I103" s="3"/>
      <c r="J103" s="3"/>
      <c r="K103" s="3"/>
      <c r="L103" s="3"/>
      <c r="M103" s="3"/>
    </row>
    <row r="104" spans="3:13" ht="90" customHeight="1" x14ac:dyDescent="0.2">
      <c r="C104" s="3"/>
      <c r="F104" s="3"/>
      <c r="G104" s="3"/>
      <c r="H104" s="3"/>
      <c r="I104" s="3"/>
      <c r="J104" s="3"/>
      <c r="K104" s="3"/>
      <c r="L104" s="3"/>
      <c r="M104" s="3"/>
    </row>
    <row r="105" spans="3:13" ht="90" customHeight="1" x14ac:dyDescent="0.2">
      <c r="C105" s="3"/>
      <c r="F105" s="3"/>
      <c r="G105" s="3"/>
      <c r="H105" s="3"/>
      <c r="I105" s="3"/>
      <c r="J105" s="3"/>
      <c r="K105" s="3"/>
      <c r="L105" s="3"/>
      <c r="M105" s="3"/>
    </row>
    <row r="106" spans="3:13" ht="90" customHeight="1" x14ac:dyDescent="0.2">
      <c r="C106" s="3"/>
      <c r="F106" s="3"/>
      <c r="G106" s="3"/>
      <c r="H106" s="3"/>
      <c r="I106" s="3"/>
      <c r="J106" s="3"/>
      <c r="K106" s="3"/>
      <c r="L106" s="3"/>
      <c r="M106" s="3"/>
    </row>
    <row r="107" spans="3:13" ht="90" customHeight="1" x14ac:dyDescent="0.2">
      <c r="C107" s="3"/>
      <c r="F107" s="3"/>
      <c r="G107" s="3"/>
      <c r="H107" s="3"/>
      <c r="I107" s="3"/>
      <c r="J107" s="3"/>
      <c r="K107" s="3"/>
      <c r="L107" s="3"/>
      <c r="M107" s="3"/>
    </row>
    <row r="108" spans="3:13" ht="90" customHeight="1" x14ac:dyDescent="0.2">
      <c r="C108" s="3"/>
      <c r="F108" s="3"/>
      <c r="G108" s="3"/>
      <c r="H108" s="3"/>
      <c r="I108" s="3"/>
      <c r="J108" s="3"/>
      <c r="K108" s="3"/>
      <c r="L108" s="3"/>
      <c r="M108" s="3"/>
    </row>
    <row r="109" spans="3:13" ht="90" customHeight="1" x14ac:dyDescent="0.2">
      <c r="C109" s="3"/>
      <c r="F109" s="3"/>
      <c r="G109" s="3"/>
      <c r="H109" s="3"/>
      <c r="I109" s="3"/>
      <c r="J109" s="3"/>
      <c r="K109" s="3"/>
      <c r="L109" s="3"/>
      <c r="M109" s="3"/>
    </row>
    <row r="110" spans="3:13" ht="90" customHeight="1" x14ac:dyDescent="0.2">
      <c r="C110" s="3"/>
      <c r="F110" s="3"/>
      <c r="G110" s="3"/>
      <c r="H110" s="3"/>
      <c r="I110" s="3"/>
      <c r="J110" s="3"/>
      <c r="K110" s="3"/>
      <c r="L110" s="3"/>
      <c r="M110" s="3"/>
    </row>
    <row r="111" spans="3:13" ht="90" customHeight="1" x14ac:dyDescent="0.2">
      <c r="C111" s="3"/>
      <c r="F111" s="3"/>
      <c r="G111" s="3"/>
      <c r="H111" s="3"/>
      <c r="I111" s="3"/>
      <c r="J111" s="3"/>
      <c r="K111" s="3"/>
      <c r="L111" s="3"/>
      <c r="M111" s="3"/>
    </row>
    <row r="112" spans="3:13" ht="90" customHeight="1" x14ac:dyDescent="0.2">
      <c r="C112" s="3"/>
      <c r="F112" s="3"/>
      <c r="G112" s="3"/>
      <c r="H112" s="3"/>
      <c r="I112" s="3"/>
      <c r="J112" s="3"/>
      <c r="K112" s="3"/>
      <c r="L112" s="3"/>
      <c r="M112" s="3"/>
    </row>
    <row r="113" spans="3:13" ht="90" customHeight="1" x14ac:dyDescent="0.2">
      <c r="C113" s="3"/>
      <c r="F113" s="3"/>
      <c r="G113" s="3"/>
      <c r="H113" s="3"/>
      <c r="I113" s="3"/>
      <c r="J113" s="3"/>
      <c r="K113" s="3"/>
      <c r="L113" s="3"/>
      <c r="M113" s="3"/>
    </row>
    <row r="114" spans="3:13" ht="90" customHeight="1" x14ac:dyDescent="0.2">
      <c r="C114" s="3"/>
      <c r="F114" s="3"/>
      <c r="G114" s="3"/>
      <c r="H114" s="3"/>
      <c r="I114" s="3"/>
      <c r="J114" s="3"/>
      <c r="K114" s="3"/>
      <c r="L114" s="3"/>
      <c r="M114" s="3"/>
    </row>
    <row r="115" spans="3:13" ht="90" customHeight="1" x14ac:dyDescent="0.2">
      <c r="C115" s="3"/>
      <c r="F115" s="3"/>
      <c r="G115" s="3"/>
      <c r="H115" s="3"/>
      <c r="I115" s="3"/>
      <c r="J115" s="3"/>
      <c r="K115" s="3"/>
      <c r="L115" s="3"/>
      <c r="M115" s="3"/>
    </row>
    <row r="116" spans="3:13" ht="90" customHeight="1" x14ac:dyDescent="0.2">
      <c r="C116" s="3"/>
      <c r="F116" s="3"/>
      <c r="G116" s="3"/>
      <c r="H116" s="3"/>
      <c r="I116" s="3"/>
      <c r="J116" s="3"/>
      <c r="K116" s="3"/>
      <c r="L116" s="3"/>
      <c r="M116" s="3"/>
    </row>
    <row r="117" spans="3:13" ht="90" customHeight="1" x14ac:dyDescent="0.2">
      <c r="C117" s="3"/>
      <c r="F117" s="3"/>
      <c r="G117" s="3"/>
      <c r="H117" s="3"/>
      <c r="I117" s="3"/>
      <c r="J117" s="3"/>
      <c r="K117" s="3"/>
      <c r="L117" s="3"/>
      <c r="M117" s="3"/>
    </row>
    <row r="118" spans="3:13" ht="90" customHeight="1" x14ac:dyDescent="0.2">
      <c r="C118" s="3"/>
      <c r="F118" s="3"/>
      <c r="G118" s="3"/>
      <c r="H118" s="3"/>
      <c r="I118" s="3"/>
      <c r="J118" s="3"/>
      <c r="K118" s="3"/>
      <c r="L118" s="3"/>
      <c r="M118" s="3"/>
    </row>
    <row r="119" spans="3:13" ht="90" customHeight="1" x14ac:dyDescent="0.2">
      <c r="C119" s="3"/>
      <c r="F119" s="3"/>
      <c r="G119" s="3"/>
      <c r="H119" s="3"/>
      <c r="I119" s="3"/>
      <c r="J119" s="3"/>
      <c r="K119" s="3"/>
      <c r="L119" s="3"/>
      <c r="M119" s="3"/>
    </row>
    <row r="120" spans="3:13" ht="90" customHeight="1" x14ac:dyDescent="0.2">
      <c r="C120" s="3"/>
      <c r="F120" s="3"/>
      <c r="G120" s="3"/>
      <c r="H120" s="3"/>
      <c r="I120" s="3"/>
      <c r="J120" s="3"/>
      <c r="K120" s="3"/>
      <c r="L120" s="3"/>
      <c r="M120" s="3"/>
    </row>
    <row r="121" spans="3:13" ht="90" customHeight="1" x14ac:dyDescent="0.2">
      <c r="C121" s="3"/>
      <c r="F121" s="3"/>
      <c r="G121" s="3"/>
      <c r="H121" s="3"/>
      <c r="I121" s="3"/>
      <c r="J121" s="3"/>
      <c r="K121" s="3"/>
      <c r="L121" s="3"/>
      <c r="M121" s="3"/>
    </row>
    <row r="122" spans="3:13" ht="90" customHeight="1" x14ac:dyDescent="0.2">
      <c r="C122" s="3"/>
      <c r="F122" s="3"/>
      <c r="G122" s="3"/>
      <c r="H122" s="3"/>
      <c r="I122" s="3"/>
      <c r="J122" s="3"/>
      <c r="K122" s="3"/>
      <c r="L122" s="3"/>
      <c r="M122" s="3"/>
    </row>
    <row r="123" spans="3:13" ht="90" customHeight="1" x14ac:dyDescent="0.2">
      <c r="C123" s="3"/>
      <c r="F123" s="3"/>
      <c r="G123" s="3"/>
      <c r="H123" s="3"/>
      <c r="I123" s="3"/>
      <c r="J123" s="3"/>
      <c r="K123" s="3"/>
      <c r="L123" s="3"/>
      <c r="M123" s="3"/>
    </row>
    <row r="124" spans="3:13" ht="90" customHeight="1" x14ac:dyDescent="0.2">
      <c r="C124" s="3"/>
      <c r="F124" s="3"/>
      <c r="G124" s="3"/>
      <c r="H124" s="3"/>
      <c r="I124" s="3"/>
      <c r="J124" s="3"/>
      <c r="K124" s="3"/>
      <c r="L124" s="3"/>
      <c r="M124" s="3"/>
    </row>
    <row r="125" spans="3:13" ht="90" customHeight="1" x14ac:dyDescent="0.2">
      <c r="C125" s="3"/>
      <c r="F125" s="3"/>
      <c r="G125" s="3"/>
      <c r="H125" s="3"/>
      <c r="I125" s="3"/>
      <c r="J125" s="3"/>
      <c r="K125" s="3"/>
      <c r="L125" s="3"/>
      <c r="M125" s="3"/>
    </row>
    <row r="126" spans="3:13" ht="90" customHeight="1" x14ac:dyDescent="0.2">
      <c r="C126" s="3"/>
      <c r="F126" s="3"/>
      <c r="G126" s="3"/>
      <c r="H126" s="3"/>
      <c r="I126" s="3"/>
      <c r="J126" s="3"/>
      <c r="K126" s="3"/>
      <c r="L126" s="3"/>
      <c r="M126" s="3"/>
    </row>
    <row r="127" spans="3:13" ht="90" customHeight="1" x14ac:dyDescent="0.2">
      <c r="C127" s="3"/>
      <c r="F127" s="3"/>
      <c r="G127" s="3"/>
      <c r="H127" s="3"/>
      <c r="I127" s="3"/>
      <c r="J127" s="3"/>
      <c r="K127" s="3"/>
      <c r="L127" s="3"/>
      <c r="M127" s="3"/>
    </row>
    <row r="128" spans="3:13" ht="90" customHeight="1" x14ac:dyDescent="0.2">
      <c r="C128" s="3"/>
      <c r="F128" s="3"/>
      <c r="G128" s="3"/>
      <c r="H128" s="3"/>
      <c r="I128" s="3"/>
      <c r="J128" s="3"/>
      <c r="K128" s="3"/>
      <c r="L128" s="3"/>
      <c r="M128" s="3"/>
    </row>
    <row r="129" spans="3:13" ht="90" customHeight="1" x14ac:dyDescent="0.2">
      <c r="C129" s="3"/>
      <c r="F129" s="3"/>
      <c r="G129" s="3"/>
      <c r="H129" s="3"/>
      <c r="I129" s="3"/>
      <c r="J129" s="3"/>
      <c r="K129" s="3"/>
      <c r="L129" s="3"/>
      <c r="M129" s="3"/>
    </row>
    <row r="130" spans="3:13" ht="90" customHeight="1" x14ac:dyDescent="0.2">
      <c r="C130" s="3"/>
      <c r="F130" s="3"/>
      <c r="G130" s="3"/>
      <c r="H130" s="3"/>
      <c r="I130" s="3"/>
      <c r="J130" s="3"/>
      <c r="K130" s="3"/>
      <c r="L130" s="3"/>
      <c r="M130" s="3"/>
    </row>
    <row r="131" spans="3:13" ht="90" customHeight="1" x14ac:dyDescent="0.2">
      <c r="C131" s="3"/>
      <c r="F131" s="3"/>
      <c r="G131" s="3"/>
      <c r="H131" s="3"/>
      <c r="I131" s="3"/>
      <c r="J131" s="3"/>
      <c r="K131" s="3"/>
      <c r="L131" s="3"/>
      <c r="M131" s="3"/>
    </row>
    <row r="132" spans="3:13" ht="90" customHeight="1" x14ac:dyDescent="0.2">
      <c r="C132" s="3"/>
      <c r="F132" s="3"/>
      <c r="G132" s="3"/>
      <c r="H132" s="3"/>
      <c r="I132" s="3"/>
      <c r="J132" s="3"/>
      <c r="K132" s="3"/>
      <c r="L132" s="3"/>
      <c r="M132" s="3"/>
    </row>
    <row r="133" spans="3:13" ht="90" customHeight="1" x14ac:dyDescent="0.2">
      <c r="C133" s="3"/>
      <c r="F133" s="3"/>
      <c r="G133" s="3"/>
      <c r="H133" s="3"/>
      <c r="I133" s="3"/>
      <c r="J133" s="3"/>
      <c r="K133" s="3"/>
      <c r="L133" s="3"/>
      <c r="M133" s="3"/>
    </row>
    <row r="134" spans="3:13" ht="90" customHeight="1" x14ac:dyDescent="0.2">
      <c r="C134" s="3"/>
      <c r="F134" s="3"/>
      <c r="G134" s="3"/>
      <c r="H134" s="3"/>
      <c r="I134" s="3"/>
      <c r="J134" s="3"/>
      <c r="K134" s="3"/>
      <c r="L134" s="3"/>
      <c r="M134" s="3"/>
    </row>
    <row r="135" spans="3:13" ht="90" customHeight="1" x14ac:dyDescent="0.2">
      <c r="C135" s="3"/>
      <c r="F135" s="3"/>
      <c r="G135" s="3"/>
      <c r="H135" s="3"/>
      <c r="I135" s="3"/>
      <c r="J135" s="3"/>
      <c r="K135" s="3"/>
      <c r="L135" s="3"/>
      <c r="M135" s="3"/>
    </row>
    <row r="136" spans="3:13" ht="90" customHeight="1" x14ac:dyDescent="0.2">
      <c r="C136" s="3"/>
      <c r="F136" s="3"/>
      <c r="G136" s="3"/>
      <c r="H136" s="3"/>
      <c r="I136" s="3"/>
      <c r="J136" s="3"/>
      <c r="K136" s="3"/>
      <c r="L136" s="3"/>
      <c r="M136" s="3"/>
    </row>
    <row r="137" spans="3:13" ht="90" customHeight="1" x14ac:dyDescent="0.2">
      <c r="C137" s="3"/>
      <c r="F137" s="3"/>
      <c r="G137" s="3"/>
      <c r="H137" s="3"/>
      <c r="I137" s="3"/>
      <c r="J137" s="3"/>
      <c r="K137" s="3"/>
      <c r="L137" s="3"/>
      <c r="M137" s="3"/>
    </row>
    <row r="138" spans="3:13" ht="90" customHeight="1" x14ac:dyDescent="0.2">
      <c r="C138" s="3"/>
      <c r="F138" s="3"/>
      <c r="G138" s="3"/>
      <c r="H138" s="3"/>
      <c r="I138" s="3"/>
      <c r="J138" s="3"/>
      <c r="K138" s="3"/>
      <c r="L138" s="3"/>
      <c r="M138" s="3"/>
    </row>
    <row r="139" spans="3:13" ht="90" customHeight="1" x14ac:dyDescent="0.2">
      <c r="C139" s="3"/>
      <c r="F139" s="3"/>
      <c r="G139" s="3"/>
      <c r="H139" s="3"/>
      <c r="I139" s="3"/>
      <c r="J139" s="3"/>
      <c r="K139" s="3"/>
      <c r="L139" s="3"/>
      <c r="M139" s="3"/>
    </row>
    <row r="140" spans="3:13" ht="90" customHeight="1" x14ac:dyDescent="0.2">
      <c r="C140" s="3"/>
      <c r="F140" s="3"/>
      <c r="G140" s="3"/>
      <c r="H140" s="3"/>
      <c r="I140" s="3"/>
      <c r="J140" s="3"/>
      <c r="K140" s="3"/>
      <c r="L140" s="3"/>
      <c r="M140" s="3"/>
    </row>
    <row r="141" spans="3:13" ht="90" customHeight="1" x14ac:dyDescent="0.2">
      <c r="C141" s="3"/>
      <c r="F141" s="3"/>
      <c r="G141" s="3"/>
      <c r="H141" s="3"/>
      <c r="I141" s="3"/>
      <c r="J141" s="3"/>
      <c r="K141" s="3"/>
      <c r="L141" s="3"/>
      <c r="M141" s="3"/>
    </row>
    <row r="142" spans="3:13" ht="90" customHeight="1" x14ac:dyDescent="0.2">
      <c r="C142" s="3"/>
      <c r="F142" s="3"/>
      <c r="G142" s="3"/>
      <c r="H142" s="3"/>
      <c r="I142" s="3"/>
      <c r="J142" s="3"/>
      <c r="K142" s="3"/>
      <c r="L142" s="3"/>
      <c r="M142" s="3"/>
    </row>
    <row r="143" spans="3:13" ht="90" customHeight="1" x14ac:dyDescent="0.2">
      <c r="C143" s="3"/>
      <c r="F143" s="3"/>
      <c r="G143" s="3"/>
      <c r="H143" s="3"/>
      <c r="I143" s="3"/>
      <c r="J143" s="3"/>
      <c r="K143" s="3"/>
      <c r="L143" s="3"/>
      <c r="M143" s="3"/>
    </row>
    <row r="144" spans="3:13" ht="90" customHeight="1" x14ac:dyDescent="0.2">
      <c r="C144" s="3"/>
      <c r="F144" s="3"/>
      <c r="G144" s="3"/>
      <c r="H144" s="3"/>
      <c r="I144" s="3"/>
      <c r="J144" s="3"/>
      <c r="K144" s="3"/>
      <c r="L144" s="3"/>
      <c r="M144" s="3"/>
    </row>
    <row r="145" spans="3:13" ht="90" customHeight="1" x14ac:dyDescent="0.2">
      <c r="C145" s="3"/>
      <c r="F145" s="3"/>
      <c r="G145" s="3"/>
      <c r="H145" s="3"/>
      <c r="I145" s="3"/>
      <c r="J145" s="3"/>
      <c r="K145" s="3"/>
      <c r="L145" s="3"/>
      <c r="M145" s="3"/>
    </row>
    <row r="146" spans="3:13" ht="90" customHeight="1" x14ac:dyDescent="0.2">
      <c r="C146" s="3"/>
      <c r="F146" s="3"/>
      <c r="G146" s="3"/>
      <c r="H146" s="3"/>
      <c r="I146" s="3"/>
      <c r="J146" s="3"/>
      <c r="K146" s="3"/>
      <c r="L146" s="3"/>
      <c r="M146" s="3"/>
    </row>
    <row r="147" spans="3:13" ht="90" customHeight="1" x14ac:dyDescent="0.2">
      <c r="C147" s="3"/>
      <c r="F147" s="3"/>
      <c r="G147" s="3"/>
      <c r="H147" s="3"/>
      <c r="I147" s="3"/>
      <c r="J147" s="3"/>
      <c r="K147" s="3"/>
      <c r="L147" s="3"/>
      <c r="M147" s="3"/>
    </row>
    <row r="148" spans="3:13" ht="90" customHeight="1" x14ac:dyDescent="0.2">
      <c r="C148" s="3"/>
      <c r="F148" s="3"/>
      <c r="G148" s="3"/>
      <c r="H148" s="3"/>
      <c r="I148" s="3"/>
      <c r="J148" s="3"/>
      <c r="K148" s="3"/>
      <c r="L148" s="3"/>
      <c r="M148" s="3"/>
    </row>
    <row r="149" spans="3:13" ht="90" customHeight="1" x14ac:dyDescent="0.2">
      <c r="C149" s="3"/>
      <c r="F149" s="3"/>
      <c r="G149" s="3"/>
      <c r="H149" s="3"/>
      <c r="I149" s="3"/>
      <c r="J149" s="3"/>
      <c r="K149" s="3"/>
      <c r="L149" s="3"/>
      <c r="M149" s="3"/>
    </row>
    <row r="150" spans="3:13" ht="90" customHeight="1" x14ac:dyDescent="0.2">
      <c r="C150" s="3"/>
      <c r="F150" s="3"/>
      <c r="G150" s="3"/>
      <c r="H150" s="3"/>
      <c r="I150" s="3"/>
      <c r="J150" s="3"/>
      <c r="K150" s="3"/>
      <c r="L150" s="3"/>
      <c r="M150" s="3"/>
    </row>
    <row r="151" spans="3:13" ht="90" customHeight="1" x14ac:dyDescent="0.2">
      <c r="C151" s="3"/>
      <c r="F151" s="3"/>
      <c r="G151" s="3"/>
      <c r="H151" s="3"/>
      <c r="I151" s="3"/>
      <c r="J151" s="3"/>
      <c r="K151" s="3"/>
      <c r="L151" s="3"/>
      <c r="M151" s="3"/>
    </row>
    <row r="152" spans="3:13" ht="90" customHeight="1" x14ac:dyDescent="0.2">
      <c r="C152" s="3"/>
      <c r="F152" s="3"/>
      <c r="G152" s="3"/>
      <c r="H152" s="3"/>
      <c r="I152" s="3"/>
      <c r="J152" s="3"/>
      <c r="K152" s="3"/>
      <c r="L152" s="3"/>
      <c r="M152" s="3"/>
    </row>
    <row r="153" spans="3:13" ht="90" customHeight="1" x14ac:dyDescent="0.2">
      <c r="C153" s="3"/>
      <c r="F153" s="3"/>
      <c r="G153" s="3"/>
      <c r="H153" s="3"/>
      <c r="I153" s="3"/>
      <c r="J153" s="3"/>
      <c r="K153" s="3"/>
      <c r="L153" s="3"/>
      <c r="M153" s="3"/>
    </row>
    <row r="154" spans="3:13" ht="90" customHeight="1" x14ac:dyDescent="0.2">
      <c r="C154" s="3"/>
      <c r="F154" s="3"/>
      <c r="G154" s="3"/>
      <c r="H154" s="3"/>
      <c r="I154" s="3"/>
      <c r="J154" s="3"/>
      <c r="K154" s="3"/>
      <c r="L154" s="3"/>
      <c r="M154" s="3"/>
    </row>
    <row r="155" spans="3:13" ht="90" customHeight="1" x14ac:dyDescent="0.2">
      <c r="C155" s="3"/>
      <c r="F155" s="3"/>
      <c r="G155" s="3"/>
      <c r="H155" s="3"/>
      <c r="I155" s="3"/>
      <c r="J155" s="3"/>
      <c r="K155" s="3"/>
      <c r="L155" s="3"/>
      <c r="M155" s="3"/>
    </row>
    <row r="156" spans="3:13" ht="90" customHeight="1" x14ac:dyDescent="0.2">
      <c r="C156" s="3"/>
      <c r="F156" s="3"/>
      <c r="G156" s="3"/>
      <c r="H156" s="3"/>
      <c r="I156" s="3"/>
      <c r="J156" s="3"/>
      <c r="K156" s="3"/>
      <c r="L156" s="3"/>
      <c r="M156" s="3"/>
    </row>
    <row r="157" spans="3:13" ht="90" customHeight="1" x14ac:dyDescent="0.2">
      <c r="C157" s="3"/>
      <c r="F157" s="3"/>
      <c r="G157" s="3"/>
      <c r="H157" s="3"/>
      <c r="I157" s="3"/>
      <c r="J157" s="3"/>
      <c r="K157" s="3"/>
      <c r="L157" s="3"/>
      <c r="M157" s="3"/>
    </row>
    <row r="158" spans="3:13" ht="90" customHeight="1" x14ac:dyDescent="0.2">
      <c r="C158" s="3"/>
      <c r="F158" s="3"/>
      <c r="G158" s="3"/>
      <c r="H158" s="3"/>
      <c r="I158" s="3"/>
      <c r="J158" s="3"/>
      <c r="K158" s="3"/>
      <c r="L158" s="3"/>
      <c r="M158" s="3"/>
    </row>
    <row r="159" spans="3:13" ht="90" customHeight="1" x14ac:dyDescent="0.2">
      <c r="C159" s="3"/>
      <c r="F159" s="3"/>
      <c r="G159" s="3"/>
      <c r="H159" s="3"/>
      <c r="I159" s="3"/>
      <c r="J159" s="3"/>
      <c r="K159" s="3"/>
      <c r="L159" s="3"/>
      <c r="M159" s="3"/>
    </row>
    <row r="160" spans="3:13" ht="90" customHeight="1" x14ac:dyDescent="0.2">
      <c r="C160" s="3"/>
      <c r="F160" s="3"/>
      <c r="G160" s="3"/>
      <c r="H160" s="3"/>
      <c r="I160" s="3"/>
      <c r="J160" s="3"/>
      <c r="K160" s="3"/>
      <c r="L160" s="3"/>
      <c r="M160" s="3"/>
    </row>
    <row r="161" spans="3:13" ht="90" customHeight="1" x14ac:dyDescent="0.2">
      <c r="C161" s="3"/>
      <c r="F161" s="3"/>
      <c r="G161" s="3"/>
      <c r="H161" s="3"/>
      <c r="I161" s="3"/>
      <c r="J161" s="3"/>
      <c r="K161" s="3"/>
      <c r="L161" s="3"/>
      <c r="M161" s="3"/>
    </row>
    <row r="162" spans="3:13" ht="90" customHeight="1" x14ac:dyDescent="0.2">
      <c r="C162" s="3"/>
      <c r="F162" s="3"/>
      <c r="G162" s="3"/>
      <c r="H162" s="3"/>
      <c r="I162" s="3"/>
      <c r="J162" s="3"/>
      <c r="K162" s="3"/>
      <c r="L162" s="3"/>
      <c r="M162" s="3"/>
    </row>
    <row r="163" spans="3:13" ht="90" customHeight="1" x14ac:dyDescent="0.2">
      <c r="C163" s="3"/>
      <c r="F163" s="3"/>
      <c r="G163" s="3"/>
      <c r="H163" s="3"/>
      <c r="I163" s="3"/>
      <c r="J163" s="3"/>
      <c r="K163" s="3"/>
      <c r="L163" s="3"/>
      <c r="M163" s="3"/>
    </row>
    <row r="164" spans="3:13" ht="90" customHeight="1" x14ac:dyDescent="0.2">
      <c r="C164" s="3"/>
      <c r="F164" s="3"/>
      <c r="G164" s="3"/>
      <c r="H164" s="3"/>
      <c r="I164" s="3"/>
      <c r="J164" s="3"/>
      <c r="K164" s="3"/>
      <c r="L164" s="3"/>
      <c r="M164" s="3"/>
    </row>
    <row r="165" spans="3:13" ht="90" customHeight="1" x14ac:dyDescent="0.2">
      <c r="C165" s="3"/>
      <c r="F165" s="3"/>
      <c r="G165" s="3"/>
      <c r="H165" s="3"/>
      <c r="I165" s="3"/>
      <c r="J165" s="3"/>
      <c r="K165" s="3"/>
      <c r="L165" s="3"/>
      <c r="M165" s="3"/>
    </row>
    <row r="166" spans="3:13" ht="90" customHeight="1" x14ac:dyDescent="0.2">
      <c r="C166" s="3"/>
      <c r="F166" s="3"/>
      <c r="G166" s="3"/>
      <c r="H166" s="3"/>
      <c r="I166" s="3"/>
      <c r="J166" s="3"/>
      <c r="K166" s="3"/>
      <c r="L166" s="3"/>
      <c r="M166" s="3"/>
    </row>
    <row r="167" spans="3:13" ht="90" customHeight="1" x14ac:dyDescent="0.2">
      <c r="C167" s="3"/>
      <c r="F167" s="3"/>
      <c r="G167" s="3"/>
      <c r="H167" s="3"/>
      <c r="I167" s="3"/>
      <c r="J167" s="3"/>
      <c r="K167" s="3"/>
      <c r="L167" s="3"/>
      <c r="M167" s="3"/>
    </row>
    <row r="168" spans="3:13" ht="90" customHeight="1" x14ac:dyDescent="0.2">
      <c r="C168" s="3"/>
      <c r="F168" s="3"/>
      <c r="G168" s="3"/>
      <c r="H168" s="3"/>
      <c r="I168" s="3"/>
      <c r="J168" s="3"/>
      <c r="K168" s="3"/>
      <c r="L168" s="3"/>
      <c r="M168" s="3"/>
    </row>
    <row r="169" spans="3:13" ht="90" customHeight="1" x14ac:dyDescent="0.2">
      <c r="C169" s="3"/>
      <c r="F169" s="3"/>
      <c r="G169" s="3"/>
      <c r="H169" s="3"/>
      <c r="I169" s="3"/>
      <c r="J169" s="3"/>
      <c r="K169" s="3"/>
      <c r="L169" s="3"/>
      <c r="M169" s="3"/>
    </row>
    <row r="170" spans="3:13" ht="90" customHeight="1" x14ac:dyDescent="0.2">
      <c r="C170" s="3"/>
      <c r="F170" s="3"/>
      <c r="G170" s="3"/>
      <c r="H170" s="3"/>
      <c r="I170" s="3"/>
      <c r="J170" s="3"/>
      <c r="K170" s="3"/>
      <c r="L170" s="3"/>
      <c r="M170" s="3"/>
    </row>
    <row r="171" spans="3:13" ht="90" customHeight="1" x14ac:dyDescent="0.2">
      <c r="C171" s="3"/>
      <c r="F171" s="3"/>
      <c r="G171" s="3"/>
      <c r="H171" s="3"/>
      <c r="I171" s="3"/>
      <c r="J171" s="3"/>
      <c r="K171" s="3"/>
      <c r="L171" s="3"/>
      <c r="M171" s="3"/>
    </row>
    <row r="172" spans="3:13" ht="90" customHeight="1" x14ac:dyDescent="0.2">
      <c r="C172" s="3"/>
      <c r="F172" s="3"/>
      <c r="G172" s="3"/>
      <c r="H172" s="3"/>
      <c r="I172" s="3"/>
      <c r="J172" s="3"/>
      <c r="K172" s="3"/>
      <c r="L172" s="3"/>
      <c r="M172" s="3"/>
    </row>
    <row r="173" spans="3:13" ht="90" customHeight="1" x14ac:dyDescent="0.2">
      <c r="C173" s="3"/>
      <c r="F173" s="3"/>
      <c r="G173" s="3"/>
      <c r="H173" s="3"/>
      <c r="I173" s="3"/>
      <c r="J173" s="3"/>
      <c r="K173" s="3"/>
      <c r="L173" s="3"/>
      <c r="M173" s="3"/>
    </row>
    <row r="174" spans="3:13" ht="90" customHeight="1" x14ac:dyDescent="0.2">
      <c r="C174" s="3"/>
      <c r="F174" s="3"/>
      <c r="G174" s="3"/>
      <c r="H174" s="3"/>
      <c r="I174" s="3"/>
      <c r="J174" s="3"/>
      <c r="K174" s="3"/>
      <c r="L174" s="3"/>
      <c r="M174" s="3"/>
    </row>
    <row r="175" spans="3:13" ht="90" customHeight="1" x14ac:dyDescent="0.2">
      <c r="C175" s="3"/>
      <c r="F175" s="3"/>
      <c r="G175" s="3"/>
      <c r="H175" s="3"/>
      <c r="I175" s="3"/>
      <c r="J175" s="3"/>
      <c r="K175" s="3"/>
      <c r="L175" s="3"/>
      <c r="M175" s="3"/>
    </row>
    <row r="176" spans="3:13" ht="90" customHeight="1" x14ac:dyDescent="0.2">
      <c r="C176" s="3"/>
      <c r="F176" s="3"/>
      <c r="G176" s="3"/>
      <c r="H176" s="3"/>
      <c r="I176" s="3"/>
      <c r="J176" s="3"/>
      <c r="K176" s="3"/>
      <c r="L176" s="3"/>
      <c r="M176" s="3"/>
    </row>
    <row r="177" spans="3:13" ht="90" customHeight="1" x14ac:dyDescent="0.2">
      <c r="C177" s="3"/>
      <c r="F177" s="3"/>
      <c r="G177" s="3"/>
      <c r="H177" s="3"/>
      <c r="I177" s="3"/>
      <c r="J177" s="3"/>
      <c r="K177" s="3"/>
      <c r="L177" s="3"/>
      <c r="M177" s="3"/>
    </row>
    <row r="178" spans="3:13" ht="90" customHeight="1" x14ac:dyDescent="0.2">
      <c r="C178" s="3"/>
      <c r="F178" s="3"/>
      <c r="G178" s="3"/>
      <c r="H178" s="3"/>
      <c r="I178" s="3"/>
      <c r="J178" s="3"/>
      <c r="K178" s="3"/>
      <c r="L178" s="3"/>
      <c r="M178" s="3"/>
    </row>
    <row r="179" spans="3:13" ht="90" customHeight="1" x14ac:dyDescent="0.2">
      <c r="C179" s="3"/>
      <c r="F179" s="3"/>
      <c r="G179" s="3"/>
      <c r="H179" s="3"/>
      <c r="I179" s="3"/>
      <c r="J179" s="3"/>
      <c r="K179" s="3"/>
      <c r="L179" s="3"/>
      <c r="M179" s="3"/>
    </row>
    <row r="180" spans="3:13" ht="90" customHeight="1" x14ac:dyDescent="0.2">
      <c r="C180" s="3"/>
      <c r="F180" s="3"/>
      <c r="G180" s="3"/>
      <c r="H180" s="3"/>
      <c r="I180" s="3"/>
      <c r="J180" s="3"/>
      <c r="K180" s="3"/>
      <c r="L180" s="3"/>
      <c r="M180" s="3"/>
    </row>
    <row r="181" spans="3:13" ht="90" customHeight="1" x14ac:dyDescent="0.2">
      <c r="C181" s="3"/>
      <c r="F181" s="3"/>
      <c r="G181" s="3"/>
      <c r="H181" s="3"/>
      <c r="I181" s="3"/>
      <c r="J181" s="3"/>
      <c r="K181" s="3"/>
      <c r="L181" s="3"/>
      <c r="M181" s="3"/>
    </row>
    <row r="182" spans="3:13" ht="90" customHeight="1" x14ac:dyDescent="0.2">
      <c r="C182" s="3"/>
      <c r="F182" s="3"/>
      <c r="G182" s="3"/>
      <c r="H182" s="3"/>
      <c r="I182" s="3"/>
      <c r="J182" s="3"/>
      <c r="K182" s="3"/>
      <c r="L182" s="3"/>
      <c r="M182" s="3"/>
    </row>
    <row r="183" spans="3:13" ht="90" customHeight="1" x14ac:dyDescent="0.2">
      <c r="C183" s="3"/>
      <c r="F183" s="3"/>
      <c r="G183" s="3"/>
      <c r="H183" s="3"/>
      <c r="I183" s="3"/>
      <c r="J183" s="3"/>
      <c r="K183" s="3"/>
      <c r="L183" s="3"/>
      <c r="M183" s="3"/>
    </row>
    <row r="184" spans="3:13" ht="90" customHeight="1" x14ac:dyDescent="0.2">
      <c r="C184" s="3"/>
      <c r="F184" s="3"/>
      <c r="G184" s="3"/>
      <c r="H184" s="3"/>
      <c r="I184" s="3"/>
      <c r="J184" s="3"/>
      <c r="K184" s="3"/>
      <c r="L184" s="3"/>
      <c r="M184" s="3"/>
    </row>
    <row r="185" spans="3:13" ht="90" customHeight="1" x14ac:dyDescent="0.2">
      <c r="C185" s="3"/>
      <c r="F185" s="3"/>
      <c r="G185" s="3"/>
      <c r="H185" s="3"/>
      <c r="I185" s="3"/>
      <c r="J185" s="3"/>
      <c r="K185" s="3"/>
      <c r="L185" s="3"/>
      <c r="M185" s="3"/>
    </row>
    <row r="186" spans="3:13" ht="90" customHeight="1" x14ac:dyDescent="0.2">
      <c r="C186" s="3"/>
      <c r="F186" s="3"/>
      <c r="G186" s="3"/>
      <c r="H186" s="3"/>
      <c r="I186" s="3"/>
      <c r="J186" s="3"/>
      <c r="K186" s="3"/>
      <c r="L186" s="3"/>
      <c r="M186" s="3"/>
    </row>
    <row r="187" spans="3:13" ht="90" customHeight="1" x14ac:dyDescent="0.2">
      <c r="C187" s="3"/>
      <c r="F187" s="3"/>
      <c r="G187" s="3"/>
      <c r="H187" s="3"/>
      <c r="I187" s="3"/>
      <c r="J187" s="3"/>
      <c r="K187" s="3"/>
      <c r="L187" s="3"/>
      <c r="M187" s="3"/>
    </row>
    <row r="188" spans="3:13" ht="90" customHeight="1" x14ac:dyDescent="0.2">
      <c r="C188" s="3"/>
      <c r="F188" s="3"/>
      <c r="G188" s="3"/>
      <c r="H188" s="3"/>
      <c r="I188" s="3"/>
      <c r="J188" s="3"/>
      <c r="K188" s="3"/>
      <c r="L188" s="3"/>
      <c r="M188" s="3"/>
    </row>
    <row r="189" spans="3:13" ht="90" customHeight="1" x14ac:dyDescent="0.2">
      <c r="C189" s="3"/>
      <c r="F189" s="3"/>
      <c r="G189" s="3"/>
      <c r="H189" s="3"/>
      <c r="I189" s="3"/>
      <c r="J189" s="3"/>
      <c r="K189" s="3"/>
      <c r="L189" s="3"/>
      <c r="M189" s="3"/>
    </row>
    <row r="190" spans="3:13" ht="90" customHeight="1" x14ac:dyDescent="0.2">
      <c r="C190" s="3"/>
      <c r="F190" s="3"/>
      <c r="G190" s="3"/>
      <c r="H190" s="3"/>
      <c r="I190" s="3"/>
      <c r="J190" s="3"/>
      <c r="K190" s="3"/>
      <c r="L190" s="3"/>
      <c r="M190" s="3"/>
    </row>
    <row r="191" spans="3:13" ht="90" customHeight="1" x14ac:dyDescent="0.2">
      <c r="C191" s="3"/>
      <c r="F191" s="3"/>
      <c r="G191" s="3"/>
      <c r="H191" s="3"/>
      <c r="I191" s="3"/>
      <c r="J191" s="3"/>
      <c r="K191" s="3"/>
      <c r="L191" s="3"/>
      <c r="M191" s="3"/>
    </row>
    <row r="192" spans="3:13" ht="90" customHeight="1" x14ac:dyDescent="0.2">
      <c r="C192" s="3"/>
      <c r="F192" s="3"/>
      <c r="G192" s="3"/>
      <c r="H192" s="3"/>
      <c r="I192" s="3"/>
      <c r="J192" s="3"/>
      <c r="K192" s="3"/>
      <c r="L192" s="3"/>
      <c r="M192" s="3"/>
    </row>
    <row r="193" spans="3:13" ht="90" customHeight="1" x14ac:dyDescent="0.2">
      <c r="C193" s="3"/>
      <c r="F193" s="3"/>
      <c r="G193" s="3"/>
      <c r="H193" s="3"/>
      <c r="I193" s="3"/>
      <c r="J193" s="3"/>
      <c r="K193" s="3"/>
      <c r="L193" s="3"/>
      <c r="M193" s="3"/>
    </row>
    <row r="194" spans="3:13" ht="90" customHeight="1" x14ac:dyDescent="0.2">
      <c r="C194" s="3"/>
      <c r="F194" s="3"/>
      <c r="G194" s="3"/>
      <c r="H194" s="3"/>
      <c r="I194" s="3"/>
      <c r="J194" s="3"/>
      <c r="K194" s="3"/>
      <c r="L194" s="3"/>
      <c r="M194" s="3"/>
    </row>
    <row r="195" spans="3:13" ht="90" customHeight="1" x14ac:dyDescent="0.2">
      <c r="C195" s="3"/>
      <c r="F195" s="3"/>
      <c r="G195" s="3"/>
      <c r="H195" s="3"/>
      <c r="I195" s="3"/>
      <c r="J195" s="3"/>
      <c r="K195" s="3"/>
      <c r="L195" s="3"/>
      <c r="M195" s="3"/>
    </row>
    <row r="196" spans="3:13" ht="90" customHeight="1" x14ac:dyDescent="0.2">
      <c r="C196" s="3"/>
      <c r="F196" s="3"/>
      <c r="G196" s="3"/>
      <c r="H196" s="3"/>
      <c r="I196" s="3"/>
      <c r="J196" s="3"/>
      <c r="K196" s="3"/>
      <c r="L196" s="3"/>
      <c r="M196" s="3"/>
    </row>
    <row r="197" spans="3:13" ht="90" customHeight="1" x14ac:dyDescent="0.2">
      <c r="C197" s="3"/>
      <c r="F197" s="3"/>
      <c r="G197" s="3"/>
      <c r="H197" s="3"/>
      <c r="I197" s="3"/>
      <c r="J197" s="3"/>
      <c r="K197" s="3"/>
      <c r="L197" s="3"/>
      <c r="M197" s="3"/>
    </row>
    <row r="198" spans="3:13" ht="90" customHeight="1" x14ac:dyDescent="0.2">
      <c r="C198" s="3"/>
      <c r="F198" s="3"/>
      <c r="G198" s="3"/>
      <c r="H198" s="3"/>
      <c r="I198" s="3"/>
      <c r="J198" s="3"/>
      <c r="K198" s="3"/>
      <c r="L198" s="3"/>
      <c r="M198" s="3"/>
    </row>
    <row r="199" spans="3:13" ht="90" customHeight="1" x14ac:dyDescent="0.2">
      <c r="C199" s="3"/>
      <c r="F199" s="3"/>
      <c r="G199" s="3"/>
      <c r="H199" s="3"/>
      <c r="I199" s="3"/>
      <c r="J199" s="3"/>
      <c r="K199" s="3"/>
      <c r="L199" s="3"/>
      <c r="M199" s="3"/>
    </row>
    <row r="200" spans="3:13" ht="90" customHeight="1" x14ac:dyDescent="0.2">
      <c r="C200" s="3"/>
      <c r="F200" s="3"/>
      <c r="G200" s="3"/>
      <c r="H200" s="3"/>
      <c r="I200" s="3"/>
      <c r="J200" s="3"/>
      <c r="K200" s="3"/>
      <c r="L200" s="3"/>
      <c r="M200" s="3"/>
    </row>
    <row r="201" spans="3:13" ht="90" customHeight="1" x14ac:dyDescent="0.2">
      <c r="C201" s="3"/>
      <c r="F201" s="3"/>
      <c r="G201" s="3"/>
      <c r="H201" s="3"/>
      <c r="I201" s="3"/>
      <c r="J201" s="3"/>
      <c r="K201" s="3"/>
      <c r="L201" s="3"/>
      <c r="M201" s="3"/>
    </row>
    <row r="202" spans="3:13" ht="90" customHeight="1" x14ac:dyDescent="0.2">
      <c r="C202" s="3"/>
      <c r="F202" s="3"/>
      <c r="G202" s="3"/>
      <c r="H202" s="3"/>
      <c r="I202" s="3"/>
      <c r="J202" s="3"/>
      <c r="K202" s="3"/>
      <c r="L202" s="3"/>
      <c r="M202" s="3"/>
    </row>
    <row r="203" spans="3:13" ht="90" customHeight="1" x14ac:dyDescent="0.2">
      <c r="C203" s="3"/>
      <c r="F203" s="3"/>
      <c r="G203" s="3"/>
      <c r="H203" s="3"/>
      <c r="I203" s="3"/>
      <c r="J203" s="3"/>
      <c r="K203" s="3"/>
      <c r="L203" s="3"/>
      <c r="M203" s="3"/>
    </row>
    <row r="204" spans="3:13" ht="90" customHeight="1" x14ac:dyDescent="0.2">
      <c r="C204" s="3"/>
      <c r="F204" s="3"/>
      <c r="G204" s="3"/>
      <c r="H204" s="3"/>
      <c r="I204" s="3"/>
      <c r="J204" s="3"/>
      <c r="K204" s="3"/>
      <c r="L204" s="3"/>
      <c r="M204" s="3"/>
    </row>
    <row r="205" spans="3:13" ht="90" customHeight="1" x14ac:dyDescent="0.2">
      <c r="C205" s="3"/>
      <c r="F205" s="3"/>
      <c r="G205" s="3"/>
      <c r="H205" s="3"/>
      <c r="I205" s="3"/>
      <c r="J205" s="3"/>
      <c r="K205" s="3"/>
      <c r="L205" s="3"/>
      <c r="M205" s="3"/>
    </row>
    <row r="206" spans="3:13" ht="90" customHeight="1" x14ac:dyDescent="0.2">
      <c r="C206" s="3"/>
      <c r="F206" s="3"/>
      <c r="G206" s="3"/>
      <c r="H206" s="3"/>
      <c r="I206" s="3"/>
      <c r="J206" s="3"/>
      <c r="K206" s="3"/>
      <c r="L206" s="3"/>
      <c r="M206" s="3"/>
    </row>
    <row r="207" spans="3:13" ht="90" customHeight="1" x14ac:dyDescent="0.2">
      <c r="C207" s="3"/>
      <c r="F207" s="3"/>
      <c r="G207" s="3"/>
      <c r="H207" s="3"/>
      <c r="I207" s="3"/>
      <c r="J207" s="3"/>
      <c r="K207" s="3"/>
      <c r="L207" s="3"/>
      <c r="M207" s="3"/>
    </row>
    <row r="208" spans="3:13" ht="90" customHeight="1" x14ac:dyDescent="0.2">
      <c r="C208" s="3"/>
      <c r="F208" s="3"/>
      <c r="G208" s="3"/>
      <c r="H208" s="3"/>
      <c r="I208" s="3"/>
      <c r="J208" s="3"/>
      <c r="K208" s="3"/>
      <c r="L208" s="3"/>
      <c r="M208" s="3"/>
    </row>
    <row r="209" spans="3:13" ht="90" customHeight="1" x14ac:dyDescent="0.2">
      <c r="C209" s="3"/>
      <c r="F209" s="3"/>
      <c r="G209" s="3"/>
      <c r="H209" s="3"/>
      <c r="I209" s="3"/>
      <c r="J209" s="3"/>
      <c r="K209" s="3"/>
      <c r="L209" s="3"/>
      <c r="M209" s="3"/>
    </row>
    <row r="210" spans="3:13" ht="90" customHeight="1" x14ac:dyDescent="0.2">
      <c r="C210" s="3"/>
      <c r="F210" s="3"/>
      <c r="G210" s="3"/>
      <c r="H210" s="3"/>
      <c r="I210" s="3"/>
      <c r="J210" s="3"/>
      <c r="K210" s="3"/>
      <c r="L210" s="3"/>
      <c r="M210" s="3"/>
    </row>
    <row r="211" spans="3:13" ht="90" customHeight="1" x14ac:dyDescent="0.2">
      <c r="C211" s="3"/>
      <c r="F211" s="3"/>
      <c r="G211" s="3"/>
      <c r="H211" s="3"/>
      <c r="I211" s="3"/>
      <c r="J211" s="3"/>
      <c r="K211" s="3"/>
      <c r="L211" s="3"/>
      <c r="M211" s="3"/>
    </row>
    <row r="212" spans="3:13" ht="90" customHeight="1" x14ac:dyDescent="0.2">
      <c r="C212" s="3"/>
      <c r="F212" s="3"/>
      <c r="G212" s="3"/>
      <c r="H212" s="3"/>
      <c r="I212" s="3"/>
      <c r="J212" s="3"/>
      <c r="K212" s="3"/>
      <c r="L212" s="3"/>
      <c r="M212" s="3"/>
    </row>
    <row r="213" spans="3:13" ht="90" customHeight="1" x14ac:dyDescent="0.2">
      <c r="C213" s="3"/>
      <c r="F213" s="3"/>
      <c r="G213" s="3"/>
      <c r="H213" s="3"/>
      <c r="I213" s="3"/>
      <c r="J213" s="3"/>
      <c r="K213" s="3"/>
      <c r="L213" s="3"/>
      <c r="M213" s="3"/>
    </row>
    <row r="214" spans="3:13" ht="90" customHeight="1" x14ac:dyDescent="0.2">
      <c r="C214" s="3"/>
      <c r="F214" s="3"/>
      <c r="G214" s="3"/>
      <c r="H214" s="3"/>
      <c r="I214" s="3"/>
      <c r="J214" s="3"/>
      <c r="K214" s="3"/>
      <c r="L214" s="3"/>
      <c r="M214" s="3"/>
    </row>
    <row r="215" spans="3:13" ht="90" customHeight="1" x14ac:dyDescent="0.2">
      <c r="C215" s="3"/>
      <c r="F215" s="3"/>
      <c r="G215" s="3"/>
      <c r="H215" s="3"/>
      <c r="I215" s="3"/>
      <c r="J215" s="3"/>
      <c r="K215" s="3"/>
      <c r="L215" s="3"/>
      <c r="M215" s="3"/>
    </row>
    <row r="216" spans="3:13" ht="90" customHeight="1" x14ac:dyDescent="0.2">
      <c r="C216" s="3"/>
      <c r="F216" s="3"/>
      <c r="G216" s="3"/>
      <c r="H216" s="3"/>
      <c r="I216" s="3"/>
      <c r="J216" s="3"/>
      <c r="K216" s="3"/>
      <c r="L216" s="3"/>
      <c r="M216" s="3"/>
    </row>
    <row r="217" spans="3:13" ht="90" customHeight="1" x14ac:dyDescent="0.2">
      <c r="C217" s="3"/>
      <c r="F217" s="3"/>
      <c r="G217" s="3"/>
      <c r="H217" s="3"/>
      <c r="I217" s="3"/>
      <c r="J217" s="3"/>
      <c r="K217" s="3"/>
      <c r="L217" s="3"/>
      <c r="M217" s="3"/>
    </row>
    <row r="218" spans="3:13" ht="90" customHeight="1" x14ac:dyDescent="0.2">
      <c r="C218" s="3"/>
      <c r="F218" s="3"/>
      <c r="G218" s="3"/>
      <c r="H218" s="3"/>
      <c r="I218" s="3"/>
      <c r="J218" s="3"/>
      <c r="K218" s="3"/>
      <c r="L218" s="3"/>
      <c r="M218" s="3"/>
    </row>
    <row r="219" spans="3:13" ht="90" customHeight="1" x14ac:dyDescent="0.2">
      <c r="C219" s="3"/>
      <c r="F219" s="3"/>
      <c r="G219" s="3"/>
      <c r="H219" s="3"/>
      <c r="I219" s="3"/>
      <c r="J219" s="3"/>
      <c r="K219" s="3"/>
      <c r="L219" s="3"/>
      <c r="M219" s="3"/>
    </row>
    <row r="220" spans="3:13" ht="90" customHeight="1" x14ac:dyDescent="0.2">
      <c r="C220" s="3"/>
      <c r="F220" s="3"/>
      <c r="G220" s="3"/>
      <c r="H220" s="3"/>
      <c r="I220" s="3"/>
      <c r="J220" s="3"/>
      <c r="K220" s="3"/>
      <c r="L220" s="3"/>
      <c r="M220" s="3"/>
    </row>
    <row r="221" spans="3:13" ht="90" customHeight="1" x14ac:dyDescent="0.2">
      <c r="C221" s="3"/>
      <c r="F221" s="3"/>
      <c r="G221" s="3"/>
      <c r="H221" s="3"/>
      <c r="I221" s="3"/>
      <c r="J221" s="3"/>
      <c r="K221" s="3"/>
      <c r="L221" s="3"/>
      <c r="M221" s="3"/>
    </row>
    <row r="222" spans="3:13" ht="90" customHeight="1" x14ac:dyDescent="0.2">
      <c r="C222" s="3"/>
      <c r="F222" s="3"/>
      <c r="G222" s="3"/>
      <c r="H222" s="3"/>
      <c r="I222" s="3"/>
      <c r="J222" s="3"/>
      <c r="K222" s="3"/>
      <c r="L222" s="3"/>
      <c r="M222" s="3"/>
    </row>
    <row r="223" spans="3:13" ht="90" customHeight="1" x14ac:dyDescent="0.2">
      <c r="C223" s="3"/>
      <c r="F223" s="3"/>
      <c r="G223" s="3"/>
      <c r="H223" s="3"/>
      <c r="I223" s="3"/>
      <c r="J223" s="3"/>
      <c r="K223" s="3"/>
      <c r="L223" s="3"/>
      <c r="M223" s="3"/>
    </row>
    <row r="224" spans="3:13" ht="90" customHeight="1" x14ac:dyDescent="0.2">
      <c r="C224" s="3"/>
      <c r="F224" s="3"/>
      <c r="G224" s="3"/>
      <c r="H224" s="3"/>
      <c r="I224" s="3"/>
      <c r="J224" s="3"/>
      <c r="K224" s="3"/>
      <c r="L224" s="3"/>
      <c r="M224" s="3"/>
    </row>
    <row r="225" spans="3:13" ht="90" customHeight="1" x14ac:dyDescent="0.2">
      <c r="C225" s="3"/>
      <c r="F225" s="3"/>
      <c r="G225" s="3"/>
      <c r="H225" s="3"/>
      <c r="I225" s="3"/>
      <c r="J225" s="3"/>
      <c r="K225" s="3"/>
      <c r="L225" s="3"/>
      <c r="M225" s="3"/>
    </row>
    <row r="226" spans="3:13" ht="90" customHeight="1" x14ac:dyDescent="0.2">
      <c r="C226" s="3"/>
      <c r="F226" s="3"/>
      <c r="G226" s="3"/>
      <c r="H226" s="3"/>
      <c r="I226" s="3"/>
      <c r="J226" s="3"/>
      <c r="K226" s="3"/>
      <c r="L226" s="3"/>
      <c r="M226" s="3"/>
    </row>
    <row r="227" spans="3:13" ht="90" customHeight="1" x14ac:dyDescent="0.2">
      <c r="C227" s="3"/>
      <c r="F227" s="3"/>
      <c r="G227" s="3"/>
      <c r="H227" s="3"/>
      <c r="I227" s="3"/>
      <c r="J227" s="3"/>
      <c r="K227" s="3"/>
      <c r="L227" s="3"/>
      <c r="M227" s="3"/>
    </row>
    <row r="228" spans="3:13" ht="90" customHeight="1" x14ac:dyDescent="0.2">
      <c r="C228" s="3"/>
      <c r="F228" s="3"/>
      <c r="G228" s="3"/>
      <c r="H228" s="3"/>
      <c r="I228" s="3"/>
      <c r="J228" s="3"/>
      <c r="K228" s="3"/>
      <c r="L228" s="3"/>
      <c r="M228" s="3"/>
    </row>
    <row r="229" spans="3:13" ht="90" customHeight="1" x14ac:dyDescent="0.2">
      <c r="C229" s="3"/>
      <c r="F229" s="3"/>
      <c r="G229" s="3"/>
      <c r="H229" s="3"/>
      <c r="I229" s="3"/>
      <c r="J229" s="3"/>
      <c r="K229" s="3"/>
      <c r="L229" s="3"/>
      <c r="M229" s="3"/>
    </row>
    <row r="230" spans="3:13" ht="90" customHeight="1" x14ac:dyDescent="0.2">
      <c r="C230" s="3"/>
      <c r="F230" s="3"/>
      <c r="G230" s="3"/>
      <c r="H230" s="3"/>
      <c r="I230" s="3"/>
      <c r="J230" s="3"/>
      <c r="K230" s="3"/>
      <c r="L230" s="3"/>
      <c r="M230" s="3"/>
    </row>
    <row r="231" spans="3:13" ht="90" customHeight="1" x14ac:dyDescent="0.2">
      <c r="C231" s="3"/>
      <c r="F231" s="3"/>
      <c r="G231" s="3"/>
      <c r="H231" s="3"/>
      <c r="I231" s="3"/>
      <c r="J231" s="3"/>
      <c r="K231" s="3"/>
      <c r="L231" s="3"/>
      <c r="M231" s="3"/>
    </row>
    <row r="232" spans="3:13" ht="90" customHeight="1" x14ac:dyDescent="0.2">
      <c r="C232" s="3"/>
      <c r="F232" s="3"/>
      <c r="G232" s="3"/>
      <c r="H232" s="3"/>
      <c r="I232" s="3"/>
      <c r="J232" s="3"/>
      <c r="K232" s="3"/>
      <c r="L232" s="3"/>
      <c r="M232" s="3"/>
    </row>
    <row r="233" spans="3:13" ht="90" customHeight="1" x14ac:dyDescent="0.2">
      <c r="C233" s="3"/>
      <c r="F233" s="3"/>
      <c r="G233" s="3"/>
      <c r="H233" s="3"/>
      <c r="I233" s="3"/>
      <c r="J233" s="3"/>
      <c r="K233" s="3"/>
      <c r="L233" s="3"/>
      <c r="M233" s="3"/>
    </row>
    <row r="234" spans="3:13" ht="90" customHeight="1" x14ac:dyDescent="0.2">
      <c r="C234" s="3"/>
      <c r="F234" s="3"/>
      <c r="G234" s="3"/>
      <c r="H234" s="3"/>
      <c r="I234" s="3"/>
      <c r="J234" s="3"/>
      <c r="K234" s="3"/>
      <c r="L234" s="3"/>
      <c r="M234" s="3"/>
    </row>
    <row r="235" spans="3:13" ht="90" customHeight="1" x14ac:dyDescent="0.2">
      <c r="C235" s="3"/>
      <c r="F235" s="3"/>
      <c r="G235" s="3"/>
      <c r="H235" s="3"/>
      <c r="I235" s="3"/>
      <c r="J235" s="3"/>
      <c r="K235" s="3"/>
      <c r="L235" s="3"/>
      <c r="M235" s="3"/>
    </row>
    <row r="236" spans="3:13" ht="90" customHeight="1" x14ac:dyDescent="0.2">
      <c r="C236" s="3"/>
      <c r="F236" s="3"/>
      <c r="G236" s="3"/>
      <c r="H236" s="3"/>
      <c r="I236" s="3"/>
      <c r="J236" s="3"/>
      <c r="K236" s="3"/>
      <c r="L236" s="3"/>
      <c r="M236" s="3"/>
    </row>
    <row r="237" spans="3:13" ht="90" customHeight="1" x14ac:dyDescent="0.2">
      <c r="C237" s="3"/>
      <c r="F237" s="3"/>
      <c r="G237" s="3"/>
      <c r="H237" s="3"/>
      <c r="I237" s="3"/>
      <c r="J237" s="3"/>
      <c r="K237" s="3"/>
      <c r="L237" s="3"/>
      <c r="M237" s="3"/>
    </row>
    <row r="238" spans="3:13" ht="90" customHeight="1" x14ac:dyDescent="0.2">
      <c r="C238" s="3"/>
      <c r="F238" s="3"/>
      <c r="G238" s="3"/>
      <c r="H238" s="3"/>
      <c r="I238" s="3"/>
      <c r="J238" s="3"/>
      <c r="K238" s="3"/>
      <c r="L238" s="3"/>
      <c r="M238" s="3"/>
    </row>
    <row r="239" spans="3:13" ht="90" customHeight="1" x14ac:dyDescent="0.2">
      <c r="C239" s="3"/>
      <c r="F239" s="3"/>
      <c r="G239" s="3"/>
      <c r="H239" s="3"/>
      <c r="I239" s="3"/>
      <c r="J239" s="3"/>
      <c r="K239" s="3"/>
      <c r="L239" s="3"/>
      <c r="M239" s="3"/>
    </row>
    <row r="240" spans="3:13" ht="90" customHeight="1" x14ac:dyDescent="0.2">
      <c r="C240" s="3"/>
      <c r="F240" s="3"/>
      <c r="G240" s="3"/>
      <c r="H240" s="3"/>
      <c r="I240" s="3"/>
      <c r="J240" s="3"/>
      <c r="K240" s="3"/>
      <c r="L240" s="3"/>
      <c r="M240" s="3"/>
    </row>
    <row r="241" spans="3:13" ht="90" customHeight="1" x14ac:dyDescent="0.2">
      <c r="C241" s="3"/>
      <c r="F241" s="3"/>
      <c r="G241" s="3"/>
      <c r="H241" s="3"/>
      <c r="I241" s="3"/>
      <c r="J241" s="3"/>
      <c r="K241" s="3"/>
      <c r="L241" s="3"/>
      <c r="M241" s="3"/>
    </row>
    <row r="242" spans="3:13" ht="90" customHeight="1" x14ac:dyDescent="0.2">
      <c r="C242" s="3"/>
      <c r="F242" s="3"/>
      <c r="G242" s="3"/>
      <c r="H242" s="3"/>
      <c r="I242" s="3"/>
      <c r="J242" s="3"/>
      <c r="K242" s="3"/>
      <c r="L242" s="3"/>
      <c r="M242" s="3"/>
    </row>
    <row r="243" spans="3:13" ht="90" customHeight="1" x14ac:dyDescent="0.2">
      <c r="C243" s="3"/>
      <c r="F243" s="3"/>
      <c r="G243" s="3"/>
      <c r="H243" s="3"/>
      <c r="I243" s="3"/>
      <c r="J243" s="3"/>
      <c r="K243" s="3"/>
      <c r="L243" s="3"/>
      <c r="M243" s="3"/>
    </row>
    <row r="244" spans="3:13" ht="90" customHeight="1" x14ac:dyDescent="0.2">
      <c r="C244" s="3"/>
      <c r="F244" s="3"/>
      <c r="G244" s="3"/>
      <c r="H244" s="3"/>
      <c r="I244" s="3"/>
      <c r="J244" s="3"/>
      <c r="K244" s="3"/>
      <c r="L244" s="3"/>
      <c r="M244" s="3"/>
    </row>
    <row r="245" spans="3:13" ht="90" customHeight="1" x14ac:dyDescent="0.2">
      <c r="C245" s="3"/>
      <c r="F245" s="3"/>
      <c r="G245" s="3"/>
      <c r="H245" s="3"/>
      <c r="I245" s="3"/>
      <c r="J245" s="3"/>
      <c r="K245" s="3"/>
      <c r="L245" s="3"/>
      <c r="M245" s="3"/>
    </row>
    <row r="246" spans="3:13" ht="90" customHeight="1" x14ac:dyDescent="0.2">
      <c r="C246" s="3"/>
      <c r="F246" s="3"/>
      <c r="G246" s="3"/>
      <c r="H246" s="3"/>
      <c r="I246" s="3"/>
      <c r="J246" s="3"/>
      <c r="K246" s="3"/>
      <c r="L246" s="3"/>
      <c r="M246" s="3"/>
    </row>
    <row r="247" spans="3:13" ht="90" customHeight="1" x14ac:dyDescent="0.2">
      <c r="C247" s="3"/>
      <c r="F247" s="3"/>
      <c r="G247" s="3"/>
      <c r="H247" s="3"/>
      <c r="I247" s="3"/>
      <c r="J247" s="3"/>
      <c r="K247" s="3"/>
      <c r="L247" s="3"/>
      <c r="M247" s="3"/>
    </row>
    <row r="248" spans="3:13" ht="90" customHeight="1" x14ac:dyDescent="0.2">
      <c r="C248" s="3"/>
      <c r="F248" s="3"/>
      <c r="G248" s="3"/>
      <c r="H248" s="3"/>
      <c r="I248" s="3"/>
      <c r="J248" s="3"/>
      <c r="K248" s="3"/>
      <c r="L248" s="3"/>
      <c r="M248" s="3"/>
    </row>
    <row r="249" spans="3:13" ht="90" customHeight="1" x14ac:dyDescent="0.2">
      <c r="C249" s="3"/>
      <c r="F249" s="3"/>
      <c r="G249" s="3"/>
      <c r="H249" s="3"/>
      <c r="I249" s="3"/>
      <c r="J249" s="3"/>
      <c r="K249" s="3"/>
      <c r="L249" s="3"/>
      <c r="M249" s="3"/>
    </row>
    <row r="250" spans="3:13" ht="90" customHeight="1" x14ac:dyDescent="0.2">
      <c r="C250" s="3"/>
      <c r="F250" s="3"/>
      <c r="G250" s="3"/>
      <c r="H250" s="3"/>
      <c r="I250" s="3"/>
      <c r="J250" s="3"/>
      <c r="K250" s="3"/>
      <c r="L250" s="3"/>
      <c r="M250" s="3"/>
    </row>
    <row r="251" spans="3:13" ht="90" customHeight="1" x14ac:dyDescent="0.2">
      <c r="C251" s="3"/>
      <c r="F251" s="3"/>
      <c r="G251" s="3"/>
      <c r="H251" s="3"/>
      <c r="I251" s="3"/>
      <c r="J251" s="3"/>
      <c r="K251" s="3"/>
      <c r="L251" s="3"/>
      <c r="M251" s="3"/>
    </row>
    <row r="252" spans="3:13" ht="90" customHeight="1" x14ac:dyDescent="0.2">
      <c r="C252" s="3"/>
      <c r="F252" s="3"/>
      <c r="G252" s="3"/>
      <c r="H252" s="3"/>
      <c r="I252" s="3"/>
      <c r="J252" s="3"/>
      <c r="K252" s="3"/>
      <c r="L252" s="3"/>
      <c r="M252" s="3"/>
    </row>
    <row r="253" spans="3:13" ht="90" customHeight="1" x14ac:dyDescent="0.2">
      <c r="C253" s="3"/>
      <c r="F253" s="3"/>
      <c r="G253" s="3"/>
      <c r="H253" s="3"/>
      <c r="I253" s="3"/>
      <c r="J253" s="3"/>
      <c r="K253" s="3"/>
      <c r="L253" s="3"/>
      <c r="M253" s="3"/>
    </row>
    <row r="254" spans="3:13" ht="90" customHeight="1" x14ac:dyDescent="0.2">
      <c r="C254" s="3"/>
      <c r="F254" s="3"/>
      <c r="G254" s="3"/>
      <c r="H254" s="3"/>
      <c r="I254" s="3"/>
      <c r="J254" s="3"/>
      <c r="K254" s="3"/>
      <c r="L254" s="3"/>
      <c r="M254" s="3"/>
    </row>
    <row r="255" spans="3:13" ht="90" customHeight="1" x14ac:dyDescent="0.2">
      <c r="C255" s="3"/>
      <c r="F255" s="3"/>
      <c r="G255" s="3"/>
      <c r="H255" s="3"/>
      <c r="I255" s="3"/>
      <c r="J255" s="3"/>
      <c r="K255" s="3"/>
      <c r="L255" s="3"/>
      <c r="M255" s="3"/>
    </row>
    <row r="256" spans="3:13" ht="90" customHeight="1" x14ac:dyDescent="0.2">
      <c r="C256" s="3"/>
      <c r="F256" s="3"/>
      <c r="G256" s="3"/>
      <c r="H256" s="3"/>
      <c r="I256" s="3"/>
      <c r="J256" s="3"/>
      <c r="K256" s="3"/>
      <c r="L256" s="3"/>
      <c r="M256" s="3"/>
    </row>
    <row r="257" spans="3:13" ht="90" customHeight="1" x14ac:dyDescent="0.2">
      <c r="C257" s="3"/>
      <c r="F257" s="3"/>
      <c r="G257" s="3"/>
      <c r="H257" s="3"/>
      <c r="I257" s="3"/>
      <c r="J257" s="3"/>
      <c r="K257" s="3"/>
      <c r="L257" s="3"/>
      <c r="M257" s="3"/>
    </row>
    <row r="258" spans="3:13" ht="90" customHeight="1" x14ac:dyDescent="0.2">
      <c r="C258" s="3"/>
      <c r="F258" s="3"/>
      <c r="G258" s="3"/>
      <c r="H258" s="3"/>
      <c r="I258" s="3"/>
      <c r="J258" s="3"/>
      <c r="K258" s="3"/>
      <c r="L258" s="3"/>
      <c r="M258" s="3"/>
    </row>
    <row r="259" spans="3:13" ht="90" customHeight="1" x14ac:dyDescent="0.2">
      <c r="C259" s="3"/>
      <c r="F259" s="3"/>
      <c r="G259" s="3"/>
      <c r="H259" s="3"/>
      <c r="I259" s="3"/>
      <c r="J259" s="3"/>
      <c r="K259" s="3"/>
      <c r="L259" s="3"/>
      <c r="M259" s="3"/>
    </row>
    <row r="260" spans="3:13" ht="90" customHeight="1" x14ac:dyDescent="0.2">
      <c r="C260" s="3"/>
      <c r="F260" s="3"/>
      <c r="G260" s="3"/>
      <c r="H260" s="3"/>
      <c r="I260" s="3"/>
      <c r="J260" s="3"/>
      <c r="K260" s="3"/>
      <c r="L260" s="3"/>
      <c r="M260" s="3"/>
    </row>
    <row r="261" spans="3:13" ht="90" customHeight="1" x14ac:dyDescent="0.2">
      <c r="C261" s="3"/>
      <c r="F261" s="3"/>
      <c r="G261" s="3"/>
      <c r="H261" s="3"/>
      <c r="I261" s="3"/>
      <c r="J261" s="3"/>
      <c r="K261" s="3"/>
      <c r="L261" s="3"/>
      <c r="M261" s="3"/>
    </row>
    <row r="262" spans="3:13" ht="90" customHeight="1" x14ac:dyDescent="0.2">
      <c r="C262" s="3"/>
      <c r="F262" s="3"/>
      <c r="G262" s="3"/>
      <c r="H262" s="3"/>
      <c r="I262" s="3"/>
      <c r="J262" s="3"/>
      <c r="K262" s="3"/>
      <c r="L262" s="3"/>
      <c r="M262" s="3"/>
    </row>
    <row r="263" spans="3:13" ht="90" customHeight="1" x14ac:dyDescent="0.2">
      <c r="C263" s="3"/>
      <c r="F263" s="3"/>
      <c r="G263" s="3"/>
      <c r="H263" s="3"/>
      <c r="I263" s="3"/>
      <c r="J263" s="3"/>
      <c r="K263" s="3"/>
      <c r="L263" s="3"/>
      <c r="M263" s="3"/>
    </row>
    <row r="264" spans="3:13" ht="90" customHeight="1" x14ac:dyDescent="0.2">
      <c r="C264" s="3"/>
      <c r="F264" s="3"/>
      <c r="G264" s="3"/>
      <c r="H264" s="3"/>
      <c r="I264" s="3"/>
      <c r="J264" s="3"/>
      <c r="K264" s="3"/>
      <c r="L264" s="3"/>
      <c r="M264" s="3"/>
    </row>
    <row r="265" spans="3:13" ht="90" customHeight="1" x14ac:dyDescent="0.2">
      <c r="C265" s="3"/>
      <c r="F265" s="3"/>
      <c r="G265" s="3"/>
      <c r="H265" s="3"/>
      <c r="I265" s="3"/>
      <c r="J265" s="3"/>
      <c r="K265" s="3"/>
      <c r="L265" s="3"/>
      <c r="M265" s="3"/>
    </row>
    <row r="266" spans="3:13" ht="90" customHeight="1" x14ac:dyDescent="0.2">
      <c r="C266" s="3"/>
      <c r="F266" s="3"/>
      <c r="G266" s="3"/>
      <c r="H266" s="3"/>
      <c r="I266" s="3"/>
      <c r="J266" s="3"/>
      <c r="K266" s="3"/>
      <c r="L266" s="3"/>
      <c r="M266" s="3"/>
    </row>
    <row r="267" spans="3:13" ht="90" customHeight="1" x14ac:dyDescent="0.2">
      <c r="C267" s="3"/>
      <c r="F267" s="3"/>
      <c r="G267" s="3"/>
      <c r="H267" s="3"/>
      <c r="I267" s="3"/>
      <c r="J267" s="3"/>
      <c r="K267" s="3"/>
      <c r="L267" s="3"/>
      <c r="M267" s="3"/>
    </row>
    <row r="268" spans="3:13" ht="90" customHeight="1" x14ac:dyDescent="0.2">
      <c r="C268" s="3"/>
      <c r="F268" s="3"/>
      <c r="G268" s="3"/>
      <c r="H268" s="3"/>
      <c r="I268" s="3"/>
      <c r="J268" s="3"/>
      <c r="K268" s="3"/>
      <c r="L268" s="3"/>
      <c r="M268" s="3"/>
    </row>
    <row r="269" spans="3:13" ht="90" customHeight="1" x14ac:dyDescent="0.2">
      <c r="C269" s="3"/>
      <c r="F269" s="3"/>
      <c r="G269" s="3"/>
      <c r="H269" s="3"/>
      <c r="I269" s="3"/>
      <c r="J269" s="3"/>
      <c r="K269" s="3"/>
      <c r="L269" s="3"/>
      <c r="M269" s="3"/>
    </row>
    <row r="270" spans="3:13" ht="90" customHeight="1" x14ac:dyDescent="0.2">
      <c r="C270" s="3"/>
      <c r="F270" s="3"/>
      <c r="G270" s="3"/>
      <c r="H270" s="3"/>
      <c r="I270" s="3"/>
      <c r="J270" s="3"/>
      <c r="K270" s="3"/>
      <c r="L270" s="3"/>
      <c r="M270" s="3"/>
    </row>
    <row r="271" spans="3:13" ht="90" customHeight="1" x14ac:dyDescent="0.2">
      <c r="C271" s="3"/>
      <c r="F271" s="3"/>
      <c r="G271" s="3"/>
      <c r="H271" s="3"/>
      <c r="I271" s="3"/>
      <c r="J271" s="3"/>
      <c r="K271" s="3"/>
      <c r="L271" s="3"/>
      <c r="M271" s="3"/>
    </row>
    <row r="272" spans="3:13" ht="90" customHeight="1" x14ac:dyDescent="0.2">
      <c r="C272" s="3"/>
      <c r="F272" s="3"/>
      <c r="G272" s="3"/>
      <c r="H272" s="3"/>
      <c r="I272" s="3"/>
      <c r="J272" s="3"/>
      <c r="K272" s="3"/>
      <c r="L272" s="3"/>
      <c r="M272" s="3"/>
    </row>
    <row r="273" spans="3:13" ht="90" customHeight="1" x14ac:dyDescent="0.2">
      <c r="C273" s="3"/>
      <c r="F273" s="3"/>
      <c r="G273" s="3"/>
      <c r="H273" s="3"/>
      <c r="I273" s="3"/>
      <c r="J273" s="3"/>
      <c r="K273" s="3"/>
      <c r="L273" s="3"/>
      <c r="M273" s="3"/>
    </row>
    <row r="274" spans="3:13" ht="90" customHeight="1" x14ac:dyDescent="0.2">
      <c r="C274" s="3"/>
      <c r="F274" s="3"/>
      <c r="G274" s="3"/>
      <c r="H274" s="3"/>
      <c r="I274" s="3"/>
      <c r="J274" s="3"/>
      <c r="K274" s="3"/>
      <c r="L274" s="3"/>
      <c r="M274" s="3"/>
    </row>
    <row r="275" spans="3:13" ht="90" customHeight="1" x14ac:dyDescent="0.2">
      <c r="C275" s="3"/>
      <c r="F275" s="3"/>
      <c r="G275" s="3"/>
      <c r="H275" s="3"/>
      <c r="I275" s="3"/>
      <c r="J275" s="3"/>
      <c r="K275" s="3"/>
      <c r="L275" s="3"/>
      <c r="M275" s="3"/>
    </row>
    <row r="276" spans="3:13" ht="90" customHeight="1" x14ac:dyDescent="0.2">
      <c r="C276" s="3"/>
      <c r="F276" s="3"/>
      <c r="G276" s="3"/>
      <c r="H276" s="3"/>
      <c r="I276" s="3"/>
      <c r="J276" s="3"/>
      <c r="K276" s="3"/>
      <c r="L276" s="3"/>
      <c r="M276" s="3"/>
    </row>
    <row r="277" spans="3:13" ht="90" customHeight="1" x14ac:dyDescent="0.2">
      <c r="C277" s="3"/>
      <c r="F277" s="3"/>
      <c r="G277" s="3"/>
      <c r="H277" s="3"/>
      <c r="I277" s="3"/>
      <c r="J277" s="3"/>
      <c r="K277" s="3"/>
      <c r="L277" s="3"/>
      <c r="M277" s="3"/>
    </row>
    <row r="278" spans="3:13" ht="90" customHeight="1" x14ac:dyDescent="0.2">
      <c r="C278" s="3"/>
      <c r="F278" s="3"/>
      <c r="G278" s="3"/>
      <c r="H278" s="3"/>
      <c r="I278" s="3"/>
      <c r="J278" s="3"/>
      <c r="K278" s="3"/>
      <c r="L278" s="3"/>
      <c r="M278" s="3"/>
    </row>
    <row r="279" spans="3:13" ht="90" customHeight="1" x14ac:dyDescent="0.2">
      <c r="C279" s="3"/>
      <c r="F279" s="3"/>
      <c r="G279" s="3"/>
      <c r="H279" s="3"/>
      <c r="I279" s="3"/>
      <c r="J279" s="3"/>
      <c r="K279" s="3"/>
      <c r="L279" s="3"/>
      <c r="M279" s="3"/>
    </row>
    <row r="280" spans="3:13" ht="90" customHeight="1" x14ac:dyDescent="0.2">
      <c r="C280" s="3"/>
      <c r="F280" s="3"/>
      <c r="G280" s="3"/>
      <c r="H280" s="3"/>
      <c r="I280" s="3"/>
      <c r="J280" s="3"/>
      <c r="K280" s="3"/>
      <c r="L280" s="3"/>
      <c r="M280" s="3"/>
    </row>
    <row r="281" spans="3:13" ht="90" customHeight="1" x14ac:dyDescent="0.2">
      <c r="C281" s="3"/>
      <c r="F281" s="3"/>
      <c r="G281" s="3"/>
      <c r="H281" s="3"/>
      <c r="I281" s="3"/>
      <c r="J281" s="3"/>
      <c r="K281" s="3"/>
      <c r="L281" s="3"/>
      <c r="M281" s="3"/>
    </row>
    <row r="282" spans="3:13" ht="90" customHeight="1" x14ac:dyDescent="0.2">
      <c r="C282" s="3"/>
      <c r="F282" s="3"/>
      <c r="G282" s="3"/>
      <c r="H282" s="3"/>
      <c r="I282" s="3"/>
      <c r="J282" s="3"/>
      <c r="K282" s="3"/>
      <c r="L282" s="3"/>
      <c r="M282" s="3"/>
    </row>
    <row r="283" spans="3:13" ht="90" customHeight="1" x14ac:dyDescent="0.2">
      <c r="C283" s="3"/>
      <c r="F283" s="3"/>
      <c r="G283" s="3"/>
      <c r="H283" s="3"/>
      <c r="I283" s="3"/>
      <c r="J283" s="3"/>
      <c r="K283" s="3"/>
      <c r="L283" s="3"/>
      <c r="M283" s="3"/>
    </row>
    <row r="284" spans="3:13" ht="90" customHeight="1" x14ac:dyDescent="0.2">
      <c r="C284" s="3"/>
      <c r="F284" s="3"/>
      <c r="G284" s="3"/>
      <c r="H284" s="3"/>
      <c r="I284" s="3"/>
      <c r="J284" s="3"/>
      <c r="K284" s="3"/>
      <c r="L284" s="3"/>
      <c r="M284" s="3"/>
    </row>
    <row r="285" spans="3:13" ht="90" customHeight="1" x14ac:dyDescent="0.2">
      <c r="C285" s="3"/>
      <c r="F285" s="3"/>
      <c r="G285" s="3"/>
      <c r="H285" s="3"/>
      <c r="I285" s="3"/>
      <c r="J285" s="3"/>
      <c r="K285" s="3"/>
      <c r="L285" s="3"/>
      <c r="M285" s="3"/>
    </row>
    <row r="286" spans="3:13" ht="90" customHeight="1" x14ac:dyDescent="0.2">
      <c r="C286" s="3"/>
      <c r="F286" s="3"/>
      <c r="G286" s="3"/>
      <c r="H286" s="3"/>
      <c r="I286" s="3"/>
      <c r="J286" s="3"/>
      <c r="K286" s="3"/>
      <c r="L286" s="3"/>
      <c r="M286" s="3"/>
    </row>
    <row r="287" spans="3:13" ht="90" customHeight="1" x14ac:dyDescent="0.2">
      <c r="C287" s="3"/>
      <c r="F287" s="3"/>
      <c r="G287" s="3"/>
      <c r="H287" s="3"/>
      <c r="I287" s="3"/>
      <c r="J287" s="3"/>
      <c r="K287" s="3"/>
      <c r="L287" s="3"/>
      <c r="M287" s="3"/>
    </row>
    <row r="288" spans="3:13" ht="90" customHeight="1" x14ac:dyDescent="0.2">
      <c r="C288" s="3"/>
      <c r="F288" s="3"/>
      <c r="G288" s="3"/>
      <c r="H288" s="3"/>
      <c r="I288" s="3"/>
      <c r="J288" s="3"/>
      <c r="K288" s="3"/>
      <c r="L288" s="3"/>
      <c r="M288" s="3"/>
    </row>
    <row r="289" spans="3:13" ht="90" customHeight="1" x14ac:dyDescent="0.2">
      <c r="C289" s="3"/>
      <c r="F289" s="3"/>
      <c r="G289" s="3"/>
      <c r="H289" s="3"/>
      <c r="I289" s="3"/>
      <c r="J289" s="3"/>
      <c r="K289" s="3"/>
      <c r="L289" s="3"/>
      <c r="M289" s="3"/>
    </row>
    <row r="290" spans="3:13" ht="90" customHeight="1" x14ac:dyDescent="0.2">
      <c r="C290" s="3"/>
      <c r="F290" s="3"/>
      <c r="G290" s="3"/>
      <c r="H290" s="3"/>
      <c r="I290" s="3"/>
      <c r="J290" s="3"/>
      <c r="K290" s="3"/>
      <c r="L290" s="3"/>
      <c r="M290" s="3"/>
    </row>
    <row r="291" spans="3:13" ht="90" customHeight="1" x14ac:dyDescent="0.2">
      <c r="C291" s="3"/>
      <c r="F291" s="3"/>
      <c r="G291" s="3"/>
      <c r="H291" s="3"/>
      <c r="I291" s="3"/>
      <c r="J291" s="3"/>
      <c r="K291" s="3"/>
      <c r="L291" s="3"/>
      <c r="M291" s="3"/>
    </row>
    <row r="292" spans="3:13" ht="90" customHeight="1" x14ac:dyDescent="0.2">
      <c r="C292" s="3"/>
      <c r="F292" s="3"/>
      <c r="G292" s="3"/>
      <c r="H292" s="3"/>
      <c r="I292" s="3"/>
      <c r="J292" s="3"/>
      <c r="K292" s="3"/>
      <c r="L292" s="3"/>
      <c r="M292" s="3"/>
    </row>
    <row r="293" spans="3:13" ht="90" customHeight="1" x14ac:dyDescent="0.2">
      <c r="C293" s="3"/>
      <c r="F293" s="3"/>
      <c r="G293" s="3"/>
      <c r="H293" s="3"/>
      <c r="I293" s="3"/>
      <c r="J293" s="3"/>
      <c r="K293" s="3"/>
      <c r="L293" s="3"/>
      <c r="M293" s="3"/>
    </row>
    <row r="294" spans="3:13" ht="90" customHeight="1" x14ac:dyDescent="0.2">
      <c r="C294" s="3"/>
      <c r="F294" s="3"/>
      <c r="G294" s="3"/>
      <c r="H294" s="3"/>
      <c r="I294" s="3"/>
      <c r="J294" s="3"/>
      <c r="K294" s="3"/>
      <c r="L294" s="3"/>
      <c r="M294" s="3"/>
    </row>
    <row r="295" spans="3:13" ht="90" customHeight="1" x14ac:dyDescent="0.2">
      <c r="C295" s="3"/>
      <c r="F295" s="3"/>
      <c r="G295" s="3"/>
      <c r="H295" s="3"/>
      <c r="I295" s="3"/>
      <c r="J295" s="3"/>
      <c r="K295" s="3"/>
      <c r="L295" s="3"/>
      <c r="M295" s="3"/>
    </row>
    <row r="296" spans="3:13" ht="90" customHeight="1" x14ac:dyDescent="0.2">
      <c r="C296" s="3"/>
      <c r="F296" s="3"/>
      <c r="G296" s="3"/>
      <c r="H296" s="3"/>
      <c r="I296" s="3"/>
      <c r="J296" s="3"/>
      <c r="K296" s="3"/>
      <c r="L296" s="3"/>
      <c r="M296" s="3"/>
    </row>
    <row r="297" spans="3:13" ht="90" customHeight="1" x14ac:dyDescent="0.2">
      <c r="C297" s="3"/>
      <c r="F297" s="3"/>
      <c r="G297" s="3"/>
      <c r="H297" s="3"/>
      <c r="I297" s="3"/>
      <c r="J297" s="3"/>
      <c r="K297" s="3"/>
      <c r="L297" s="3"/>
      <c r="M297" s="3"/>
    </row>
    <row r="298" spans="3:13" ht="90" customHeight="1" x14ac:dyDescent="0.2">
      <c r="C298" s="3"/>
      <c r="F298" s="3"/>
      <c r="G298" s="3"/>
      <c r="H298" s="3"/>
      <c r="I298" s="3"/>
      <c r="J298" s="3"/>
      <c r="K298" s="3"/>
      <c r="L298" s="3"/>
      <c r="M298" s="3"/>
    </row>
    <row r="299" spans="3:13" ht="90" customHeight="1" x14ac:dyDescent="0.2">
      <c r="C299" s="3"/>
      <c r="F299" s="3"/>
      <c r="G299" s="3"/>
      <c r="H299" s="3"/>
      <c r="I299" s="3"/>
      <c r="J299" s="3"/>
      <c r="K299" s="3"/>
      <c r="L299" s="3"/>
      <c r="M299" s="3"/>
    </row>
    <row r="300" spans="3:13" ht="90" customHeight="1" x14ac:dyDescent="0.2">
      <c r="C300" s="3"/>
      <c r="F300" s="3"/>
      <c r="G300" s="3"/>
      <c r="H300" s="3"/>
      <c r="I300" s="3"/>
      <c r="J300" s="3"/>
      <c r="K300" s="3"/>
      <c r="L300" s="3"/>
      <c r="M300" s="3"/>
    </row>
    <row r="301" spans="3:13" ht="90" customHeight="1" x14ac:dyDescent="0.2">
      <c r="C301" s="3"/>
      <c r="F301" s="3"/>
      <c r="G301" s="3"/>
      <c r="H301" s="3"/>
      <c r="I301" s="3"/>
      <c r="J301" s="3"/>
      <c r="K301" s="3"/>
      <c r="L301" s="3"/>
      <c r="M301" s="3"/>
    </row>
    <row r="302" spans="3:13" ht="90" customHeight="1" x14ac:dyDescent="0.2">
      <c r="C302" s="3"/>
      <c r="F302" s="3"/>
      <c r="G302" s="3"/>
      <c r="H302" s="3"/>
      <c r="I302" s="3"/>
      <c r="J302" s="3"/>
      <c r="K302" s="3"/>
      <c r="L302" s="3"/>
      <c r="M302" s="3"/>
    </row>
    <row r="303" spans="3:13" ht="90" customHeight="1" x14ac:dyDescent="0.2">
      <c r="C303" s="3"/>
      <c r="F303" s="3"/>
      <c r="G303" s="3"/>
      <c r="H303" s="3"/>
      <c r="I303" s="3"/>
      <c r="J303" s="3"/>
      <c r="K303" s="3"/>
      <c r="L303" s="3"/>
      <c r="M303" s="3"/>
    </row>
    <row r="304" spans="3:13" ht="90" customHeight="1" x14ac:dyDescent="0.2">
      <c r="C304" s="3"/>
      <c r="F304" s="3"/>
      <c r="G304" s="3"/>
      <c r="H304" s="3"/>
      <c r="I304" s="3"/>
      <c r="J304" s="3"/>
      <c r="K304" s="3"/>
      <c r="L304" s="3"/>
      <c r="M304" s="3"/>
    </row>
    <row r="305" spans="3:13" ht="90" customHeight="1" x14ac:dyDescent="0.2">
      <c r="C305" s="3"/>
      <c r="F305" s="3"/>
      <c r="G305" s="3"/>
      <c r="H305" s="3"/>
      <c r="I305" s="3"/>
      <c r="J305" s="3"/>
      <c r="K305" s="3"/>
      <c r="L305" s="3"/>
      <c r="M305" s="3"/>
    </row>
    <row r="306" spans="3:13" ht="90" customHeight="1" x14ac:dyDescent="0.2">
      <c r="C306" s="3"/>
      <c r="F306" s="3"/>
      <c r="G306" s="3"/>
      <c r="H306" s="3"/>
      <c r="I306" s="3"/>
      <c r="J306" s="3"/>
      <c r="K306" s="3"/>
      <c r="L306" s="3"/>
      <c r="M306" s="3"/>
    </row>
    <row r="307" spans="3:13" ht="90" customHeight="1" x14ac:dyDescent="0.2">
      <c r="C307" s="3"/>
      <c r="F307" s="3"/>
      <c r="G307" s="3"/>
      <c r="H307" s="3"/>
      <c r="I307" s="3"/>
      <c r="J307" s="3"/>
      <c r="K307" s="3"/>
      <c r="L307" s="3"/>
      <c r="M307" s="3"/>
    </row>
    <row r="308" spans="3:13" ht="90" customHeight="1" x14ac:dyDescent="0.2">
      <c r="C308" s="3"/>
      <c r="F308" s="3"/>
      <c r="G308" s="3"/>
      <c r="H308" s="3"/>
      <c r="I308" s="3"/>
      <c r="J308" s="3"/>
      <c r="K308" s="3"/>
      <c r="L308" s="3"/>
      <c r="M308" s="3"/>
    </row>
    <row r="309" spans="3:13" ht="90" customHeight="1" x14ac:dyDescent="0.2">
      <c r="C309" s="3"/>
      <c r="F309" s="3"/>
      <c r="G309" s="3"/>
      <c r="H309" s="3"/>
      <c r="I309" s="3"/>
      <c r="J309" s="3"/>
      <c r="K309" s="3"/>
      <c r="L309" s="3"/>
      <c r="M309" s="3"/>
    </row>
    <row r="310" spans="3:13" ht="90" customHeight="1" x14ac:dyDescent="0.2">
      <c r="C310" s="3"/>
      <c r="F310" s="3"/>
      <c r="G310" s="3"/>
      <c r="H310" s="3"/>
      <c r="I310" s="3"/>
      <c r="J310" s="3"/>
      <c r="K310" s="3"/>
      <c r="L310" s="3"/>
      <c r="M310" s="3"/>
    </row>
    <row r="311" spans="3:13" ht="90" customHeight="1" x14ac:dyDescent="0.2">
      <c r="C311" s="3"/>
      <c r="F311" s="3"/>
      <c r="G311" s="3"/>
      <c r="H311" s="3"/>
      <c r="I311" s="3"/>
      <c r="J311" s="3"/>
      <c r="K311" s="3"/>
      <c r="L311" s="3"/>
      <c r="M311" s="3"/>
    </row>
    <row r="312" spans="3:13" ht="90" customHeight="1" x14ac:dyDescent="0.2">
      <c r="C312" s="3"/>
      <c r="F312" s="3"/>
      <c r="G312" s="3"/>
      <c r="H312" s="3"/>
      <c r="I312" s="3"/>
      <c r="J312" s="3"/>
      <c r="K312" s="3"/>
      <c r="L312" s="3"/>
      <c r="M312" s="3"/>
    </row>
    <row r="313" spans="3:13" ht="90" customHeight="1" x14ac:dyDescent="0.2">
      <c r="C313" s="3"/>
      <c r="F313" s="3"/>
      <c r="G313" s="3"/>
      <c r="H313" s="3"/>
      <c r="I313" s="3"/>
      <c r="J313" s="3"/>
      <c r="K313" s="3"/>
      <c r="L313" s="3"/>
      <c r="M313" s="3"/>
    </row>
    <row r="314" spans="3:13" ht="90" customHeight="1" x14ac:dyDescent="0.2">
      <c r="C314" s="3"/>
      <c r="F314" s="3"/>
      <c r="G314" s="3"/>
      <c r="H314" s="3"/>
      <c r="I314" s="3"/>
      <c r="J314" s="3"/>
      <c r="K314" s="3"/>
      <c r="L314" s="3"/>
      <c r="M314" s="3"/>
    </row>
    <row r="315" spans="3:13" ht="90" customHeight="1" x14ac:dyDescent="0.2">
      <c r="C315" s="3"/>
      <c r="F315" s="3"/>
      <c r="G315" s="3"/>
      <c r="H315" s="3"/>
      <c r="I315" s="3"/>
      <c r="J315" s="3"/>
      <c r="K315" s="3"/>
      <c r="L315" s="3"/>
      <c r="M315" s="3"/>
    </row>
    <row r="316" spans="3:13" ht="90" customHeight="1" x14ac:dyDescent="0.2">
      <c r="C316" s="3"/>
      <c r="F316" s="3"/>
      <c r="G316" s="3"/>
      <c r="H316" s="3"/>
      <c r="I316" s="3"/>
      <c r="J316" s="3"/>
      <c r="K316" s="3"/>
      <c r="L316" s="3"/>
      <c r="M316" s="3"/>
    </row>
    <row r="317" spans="3:13" ht="90" customHeight="1" x14ac:dyDescent="0.2">
      <c r="C317" s="3"/>
      <c r="F317" s="3"/>
      <c r="G317" s="3"/>
      <c r="H317" s="3"/>
      <c r="I317" s="3"/>
      <c r="J317" s="3"/>
      <c r="K317" s="3"/>
      <c r="L317" s="3"/>
      <c r="M317" s="3"/>
    </row>
    <row r="318" spans="3:13" ht="90" customHeight="1" x14ac:dyDescent="0.2">
      <c r="C318" s="3"/>
      <c r="F318" s="3"/>
      <c r="G318" s="3"/>
      <c r="H318" s="3"/>
      <c r="I318" s="3"/>
      <c r="J318" s="3"/>
      <c r="K318" s="3"/>
      <c r="L318" s="3"/>
      <c r="M318" s="3"/>
    </row>
    <row r="319" spans="3:13" ht="90" customHeight="1" x14ac:dyDescent="0.2">
      <c r="C319" s="3"/>
      <c r="F319" s="3"/>
      <c r="G319" s="3"/>
      <c r="H319" s="3"/>
      <c r="I319" s="3"/>
      <c r="J319" s="3"/>
      <c r="K319" s="3"/>
      <c r="L319" s="3"/>
      <c r="M319" s="3"/>
    </row>
    <row r="320" spans="3:13" ht="90" customHeight="1" x14ac:dyDescent="0.2">
      <c r="C320" s="3"/>
      <c r="F320" s="3"/>
      <c r="G320" s="3"/>
      <c r="H320" s="3"/>
      <c r="I320" s="3"/>
      <c r="J320" s="3"/>
      <c r="K320" s="3"/>
      <c r="L320" s="3"/>
      <c r="M320" s="3"/>
    </row>
    <row r="321" spans="3:13" ht="90" customHeight="1" x14ac:dyDescent="0.2">
      <c r="C321" s="3"/>
      <c r="F321" s="3"/>
      <c r="G321" s="3"/>
      <c r="H321" s="3"/>
      <c r="I321" s="3"/>
      <c r="J321" s="3"/>
      <c r="K321" s="3"/>
      <c r="L321" s="3"/>
      <c r="M321" s="3"/>
    </row>
    <row r="322" spans="3:13" ht="90" customHeight="1" x14ac:dyDescent="0.2">
      <c r="C322" s="3"/>
      <c r="F322" s="3"/>
      <c r="G322" s="3"/>
      <c r="H322" s="3"/>
      <c r="I322" s="3"/>
      <c r="J322" s="3"/>
      <c r="K322" s="3"/>
      <c r="L322" s="3"/>
      <c r="M322" s="3"/>
    </row>
    <row r="323" spans="3:13" ht="90" customHeight="1" x14ac:dyDescent="0.2">
      <c r="C323" s="3"/>
      <c r="F323" s="3"/>
      <c r="G323" s="3"/>
      <c r="H323" s="3"/>
      <c r="I323" s="3"/>
      <c r="J323" s="3"/>
      <c r="K323" s="3"/>
      <c r="L323" s="3"/>
      <c r="M323" s="3"/>
    </row>
    <row r="324" spans="3:13" ht="90" customHeight="1" x14ac:dyDescent="0.2">
      <c r="C324" s="3"/>
      <c r="F324" s="3"/>
      <c r="G324" s="3"/>
      <c r="H324" s="3"/>
      <c r="I324" s="3"/>
      <c r="J324" s="3"/>
      <c r="K324" s="3"/>
      <c r="L324" s="3"/>
      <c r="M324" s="3"/>
    </row>
    <row r="325" spans="3:13" ht="90" customHeight="1" x14ac:dyDescent="0.2">
      <c r="C325" s="3"/>
      <c r="F325" s="3"/>
      <c r="G325" s="3"/>
      <c r="H325" s="3"/>
      <c r="I325" s="3"/>
      <c r="J325" s="3"/>
      <c r="K325" s="3"/>
      <c r="L325" s="3"/>
      <c r="M325" s="3"/>
    </row>
    <row r="326" spans="3:13" ht="90" customHeight="1" x14ac:dyDescent="0.2">
      <c r="C326" s="3"/>
      <c r="F326" s="3"/>
      <c r="G326" s="3"/>
      <c r="H326" s="3"/>
      <c r="I326" s="3"/>
      <c r="J326" s="3"/>
      <c r="K326" s="3"/>
      <c r="L326" s="3"/>
      <c r="M326" s="3"/>
    </row>
    <row r="327" spans="3:13" ht="90" customHeight="1" x14ac:dyDescent="0.2">
      <c r="C327" s="3"/>
      <c r="F327" s="3"/>
      <c r="G327" s="3"/>
      <c r="H327" s="3"/>
      <c r="I327" s="3"/>
      <c r="J327" s="3"/>
      <c r="K327" s="3"/>
      <c r="L327" s="3"/>
      <c r="M327" s="3"/>
    </row>
    <row r="328" spans="3:13" ht="90" customHeight="1" x14ac:dyDescent="0.2">
      <c r="C328" s="3"/>
      <c r="F328" s="3"/>
      <c r="G328" s="3"/>
      <c r="H328" s="3"/>
      <c r="I328" s="3"/>
      <c r="J328" s="3"/>
      <c r="K328" s="3"/>
      <c r="L328" s="3"/>
      <c r="M328" s="3"/>
    </row>
    <row r="329" spans="3:13" ht="90" customHeight="1" x14ac:dyDescent="0.2">
      <c r="C329" s="3"/>
      <c r="F329" s="3"/>
      <c r="G329" s="3"/>
      <c r="H329" s="3"/>
      <c r="I329" s="3"/>
      <c r="J329" s="3"/>
      <c r="K329" s="3"/>
      <c r="L329" s="3"/>
      <c r="M329" s="3"/>
    </row>
    <row r="330" spans="3:13" ht="90" customHeight="1" x14ac:dyDescent="0.2">
      <c r="C330" s="3"/>
      <c r="F330" s="3"/>
      <c r="G330" s="3"/>
      <c r="H330" s="3"/>
      <c r="I330" s="3"/>
      <c r="J330" s="3"/>
      <c r="K330" s="3"/>
      <c r="L330" s="3"/>
      <c r="M330" s="3"/>
    </row>
    <row r="331" spans="3:13" ht="90" customHeight="1" x14ac:dyDescent="0.2">
      <c r="C331" s="3"/>
      <c r="F331" s="3"/>
      <c r="G331" s="3"/>
      <c r="H331" s="3"/>
      <c r="I331" s="3"/>
      <c r="J331" s="3"/>
      <c r="K331" s="3"/>
      <c r="L331" s="3"/>
      <c r="M331" s="3"/>
    </row>
    <row r="332" spans="3:13" ht="90" customHeight="1" x14ac:dyDescent="0.2">
      <c r="C332" s="3"/>
      <c r="F332" s="3"/>
      <c r="G332" s="3"/>
      <c r="H332" s="3"/>
      <c r="I332" s="3"/>
      <c r="J332" s="3"/>
      <c r="K332" s="3"/>
      <c r="L332" s="3"/>
      <c r="M332" s="3"/>
    </row>
    <row r="333" spans="3:13" ht="90" customHeight="1" x14ac:dyDescent="0.2">
      <c r="C333" s="3"/>
      <c r="F333" s="3"/>
      <c r="G333" s="3"/>
      <c r="H333" s="3"/>
      <c r="I333" s="3"/>
      <c r="J333" s="3"/>
      <c r="K333" s="3"/>
      <c r="L333" s="3"/>
      <c r="M333" s="3"/>
    </row>
    <row r="334" spans="3:13" ht="90" customHeight="1" x14ac:dyDescent="0.2">
      <c r="C334" s="3"/>
      <c r="F334" s="3"/>
      <c r="G334" s="3"/>
      <c r="H334" s="3"/>
      <c r="I334" s="3"/>
      <c r="J334" s="3"/>
      <c r="K334" s="3"/>
      <c r="L334" s="3"/>
      <c r="M334" s="3"/>
    </row>
    <row r="335" spans="3:13" ht="90" customHeight="1" x14ac:dyDescent="0.2">
      <c r="C335" s="3"/>
      <c r="F335" s="3"/>
      <c r="G335" s="3"/>
      <c r="H335" s="3"/>
      <c r="I335" s="3"/>
      <c r="J335" s="3"/>
      <c r="K335" s="3"/>
      <c r="L335" s="3"/>
      <c r="M335" s="3"/>
    </row>
    <row r="336" spans="3:13" ht="90" customHeight="1" x14ac:dyDescent="0.2">
      <c r="C336" s="3"/>
      <c r="F336" s="3"/>
      <c r="G336" s="3"/>
      <c r="H336" s="3"/>
      <c r="I336" s="3"/>
      <c r="J336" s="3"/>
      <c r="K336" s="3"/>
      <c r="L336" s="3"/>
      <c r="M336" s="3"/>
    </row>
    <row r="337" spans="3:13" ht="90" customHeight="1" x14ac:dyDescent="0.2">
      <c r="C337" s="3"/>
      <c r="F337" s="3"/>
      <c r="G337" s="3"/>
      <c r="H337" s="3"/>
      <c r="I337" s="3"/>
      <c r="J337" s="3"/>
      <c r="K337" s="3"/>
      <c r="L337" s="3"/>
      <c r="M337" s="3"/>
    </row>
    <row r="338" spans="3:13" ht="90" customHeight="1" x14ac:dyDescent="0.2">
      <c r="C338" s="3"/>
      <c r="F338" s="3"/>
      <c r="G338" s="3"/>
      <c r="H338" s="3"/>
      <c r="I338" s="3"/>
      <c r="J338" s="3"/>
      <c r="K338" s="3"/>
      <c r="L338" s="3"/>
      <c r="M338" s="3"/>
    </row>
    <row r="339" spans="3:13" ht="90" customHeight="1" x14ac:dyDescent="0.2">
      <c r="C339" s="3"/>
      <c r="F339" s="3"/>
      <c r="G339" s="3"/>
      <c r="H339" s="3"/>
      <c r="I339" s="3"/>
      <c r="J339" s="3"/>
      <c r="K339" s="3"/>
      <c r="L339" s="3"/>
      <c r="M339" s="3"/>
    </row>
    <row r="340" spans="3:13" ht="90" customHeight="1" x14ac:dyDescent="0.2">
      <c r="C340" s="3"/>
      <c r="F340" s="3"/>
      <c r="G340" s="3"/>
      <c r="H340" s="3"/>
      <c r="I340" s="3"/>
      <c r="J340" s="3"/>
      <c r="K340" s="3"/>
      <c r="L340" s="3"/>
      <c r="M340" s="3"/>
    </row>
    <row r="341" spans="3:13" ht="90" customHeight="1" x14ac:dyDescent="0.2">
      <c r="C341" s="3"/>
      <c r="F341" s="3"/>
      <c r="G341" s="3"/>
      <c r="H341" s="3"/>
      <c r="I341" s="3"/>
      <c r="J341" s="3"/>
      <c r="K341" s="3"/>
      <c r="L341" s="3"/>
      <c r="M341" s="3"/>
    </row>
    <row r="342" spans="3:13" ht="90" customHeight="1" x14ac:dyDescent="0.2">
      <c r="C342" s="3"/>
      <c r="F342" s="3"/>
      <c r="G342" s="3"/>
      <c r="H342" s="3"/>
      <c r="I342" s="3"/>
      <c r="J342" s="3"/>
      <c r="K342" s="3"/>
      <c r="L342" s="3"/>
      <c r="M342" s="3"/>
    </row>
    <row r="343" spans="3:13" ht="90" customHeight="1" x14ac:dyDescent="0.2">
      <c r="C343" s="3"/>
      <c r="F343" s="3"/>
      <c r="G343" s="3"/>
      <c r="H343" s="3"/>
      <c r="I343" s="3"/>
      <c r="J343" s="3"/>
      <c r="K343" s="3"/>
      <c r="L343" s="3"/>
      <c r="M343" s="3"/>
    </row>
    <row r="344" spans="3:13" ht="90" customHeight="1" x14ac:dyDescent="0.2">
      <c r="C344" s="3"/>
      <c r="F344" s="3"/>
      <c r="G344" s="3"/>
      <c r="H344" s="3"/>
      <c r="I344" s="3"/>
      <c r="J344" s="3"/>
      <c r="K344" s="3"/>
      <c r="L344" s="3"/>
      <c r="M344" s="3"/>
    </row>
    <row r="345" spans="3:13" ht="90" customHeight="1" x14ac:dyDescent="0.2">
      <c r="C345" s="3"/>
      <c r="F345" s="3"/>
      <c r="G345" s="3"/>
      <c r="H345" s="3"/>
      <c r="I345" s="3"/>
      <c r="J345" s="3"/>
      <c r="K345" s="3"/>
      <c r="L345" s="3"/>
      <c r="M345" s="3"/>
    </row>
    <row r="346" spans="3:13" ht="90" customHeight="1" x14ac:dyDescent="0.2">
      <c r="C346" s="3"/>
      <c r="F346" s="3"/>
      <c r="G346" s="3"/>
      <c r="H346" s="3"/>
      <c r="I346" s="3"/>
      <c r="J346" s="3"/>
      <c r="K346" s="3"/>
      <c r="L346" s="3"/>
      <c r="M346" s="3"/>
    </row>
    <row r="347" spans="3:13" ht="90" customHeight="1" x14ac:dyDescent="0.2">
      <c r="C347" s="3"/>
      <c r="F347" s="3"/>
      <c r="G347" s="3"/>
      <c r="H347" s="3"/>
      <c r="I347" s="3"/>
      <c r="J347" s="3"/>
      <c r="K347" s="3"/>
      <c r="L347" s="3"/>
      <c r="M347" s="3"/>
    </row>
    <row r="348" spans="3:13" ht="90" customHeight="1" x14ac:dyDescent="0.2">
      <c r="C348" s="3"/>
      <c r="F348" s="3"/>
      <c r="G348" s="3"/>
      <c r="H348" s="3"/>
      <c r="I348" s="3"/>
      <c r="J348" s="3"/>
      <c r="K348" s="3"/>
      <c r="L348" s="3"/>
      <c r="M348" s="3"/>
    </row>
    <row r="349" spans="3:13" ht="90" customHeight="1" x14ac:dyDescent="0.2">
      <c r="C349" s="3"/>
      <c r="F349" s="3"/>
      <c r="G349" s="3"/>
      <c r="H349" s="3"/>
      <c r="I349" s="3"/>
      <c r="J349" s="3"/>
      <c r="K349" s="3"/>
      <c r="L349" s="3"/>
      <c r="M349" s="3"/>
    </row>
    <row r="350" spans="3:13" ht="90" customHeight="1" x14ac:dyDescent="0.2">
      <c r="C350" s="3"/>
      <c r="F350" s="3"/>
      <c r="G350" s="3"/>
      <c r="H350" s="3"/>
      <c r="I350" s="3"/>
      <c r="J350" s="3"/>
      <c r="K350" s="3"/>
      <c r="L350" s="3"/>
      <c r="M350" s="3"/>
    </row>
    <row r="351" spans="3:13" ht="90" customHeight="1" x14ac:dyDescent="0.2">
      <c r="C351" s="3"/>
      <c r="F351" s="3"/>
      <c r="G351" s="3"/>
      <c r="H351" s="3"/>
      <c r="I351" s="3"/>
      <c r="J351" s="3"/>
      <c r="K351" s="3"/>
      <c r="L351" s="3"/>
      <c r="M351" s="3"/>
    </row>
    <row r="352" spans="3:13" ht="90" customHeight="1" x14ac:dyDescent="0.2">
      <c r="C352" s="3"/>
      <c r="F352" s="3"/>
      <c r="G352" s="3"/>
      <c r="H352" s="3"/>
      <c r="I352" s="3"/>
      <c r="J352" s="3"/>
      <c r="K352" s="3"/>
      <c r="L352" s="3"/>
      <c r="M352" s="3"/>
    </row>
    <row r="353" spans="3:13" ht="90" customHeight="1" x14ac:dyDescent="0.2">
      <c r="C353" s="3"/>
      <c r="F353" s="3"/>
      <c r="G353" s="3"/>
      <c r="H353" s="3"/>
      <c r="I353" s="3"/>
      <c r="J353" s="3"/>
      <c r="K353" s="3"/>
      <c r="L353" s="3"/>
      <c r="M353" s="3"/>
    </row>
    <row r="354" spans="3:13" ht="90" customHeight="1" x14ac:dyDescent="0.2">
      <c r="C354" s="3"/>
      <c r="F354" s="3"/>
      <c r="G354" s="3"/>
      <c r="H354" s="3"/>
      <c r="I354" s="3"/>
      <c r="J354" s="3"/>
      <c r="K354" s="3"/>
      <c r="L354" s="3"/>
      <c r="M354" s="3"/>
    </row>
    <row r="355" spans="3:13" ht="90" customHeight="1" x14ac:dyDescent="0.2">
      <c r="C355" s="3"/>
      <c r="F355" s="3"/>
      <c r="G355" s="3"/>
      <c r="H355" s="3"/>
      <c r="I355" s="3"/>
      <c r="J355" s="3"/>
      <c r="K355" s="3"/>
      <c r="L355" s="3"/>
      <c r="M355" s="3"/>
    </row>
    <row r="356" spans="3:13" ht="90" customHeight="1" x14ac:dyDescent="0.2">
      <c r="C356" s="3"/>
      <c r="F356" s="3"/>
      <c r="G356" s="3"/>
      <c r="H356" s="3"/>
      <c r="I356" s="3"/>
      <c r="J356" s="3"/>
      <c r="K356" s="3"/>
      <c r="L356" s="3"/>
      <c r="M356" s="3"/>
    </row>
    <row r="357" spans="3:13" ht="90" customHeight="1" x14ac:dyDescent="0.2">
      <c r="C357" s="3"/>
      <c r="F357" s="3"/>
      <c r="G357" s="3"/>
      <c r="H357" s="3"/>
      <c r="I357" s="3"/>
      <c r="J357" s="3"/>
      <c r="K357" s="3"/>
      <c r="L357" s="3"/>
      <c r="M357" s="3"/>
    </row>
    <row r="358" spans="3:13" ht="90" customHeight="1" x14ac:dyDescent="0.2">
      <c r="C358" s="3"/>
      <c r="F358" s="3"/>
      <c r="G358" s="3"/>
      <c r="H358" s="3"/>
      <c r="I358" s="3"/>
      <c r="J358" s="3"/>
      <c r="K358" s="3"/>
      <c r="L358" s="3"/>
      <c r="M358" s="3"/>
    </row>
    <row r="359" spans="3:13" ht="90" customHeight="1" x14ac:dyDescent="0.2">
      <c r="C359" s="3"/>
      <c r="F359" s="3"/>
      <c r="G359" s="3"/>
      <c r="H359" s="3"/>
      <c r="I359" s="3"/>
      <c r="J359" s="3"/>
      <c r="K359" s="3"/>
      <c r="L359" s="3"/>
      <c r="M359" s="3"/>
    </row>
    <row r="360" spans="3:13" ht="90" customHeight="1" x14ac:dyDescent="0.2">
      <c r="C360" s="3"/>
      <c r="F360" s="3"/>
      <c r="G360" s="3"/>
      <c r="H360" s="3"/>
      <c r="I360" s="3"/>
      <c r="J360" s="3"/>
      <c r="K360" s="3"/>
      <c r="L360" s="3"/>
      <c r="M360" s="3"/>
    </row>
    <row r="361" spans="3:13" ht="90" customHeight="1" x14ac:dyDescent="0.2">
      <c r="C361" s="3"/>
      <c r="F361" s="3"/>
      <c r="G361" s="3"/>
      <c r="H361" s="3"/>
      <c r="I361" s="3"/>
      <c r="J361" s="3"/>
      <c r="K361" s="3"/>
      <c r="L361" s="3"/>
      <c r="M361" s="3"/>
    </row>
    <row r="362" spans="3:13" ht="90" customHeight="1" x14ac:dyDescent="0.2">
      <c r="C362" s="3"/>
      <c r="F362" s="3"/>
      <c r="G362" s="3"/>
      <c r="H362" s="3"/>
      <c r="I362" s="3"/>
      <c r="J362" s="3"/>
      <c r="K362" s="3"/>
      <c r="L362" s="3"/>
      <c r="M362" s="3"/>
    </row>
    <row r="363" spans="3:13" ht="90" customHeight="1" x14ac:dyDescent="0.2">
      <c r="C363" s="3"/>
      <c r="F363" s="3"/>
      <c r="G363" s="3"/>
      <c r="H363" s="3"/>
      <c r="I363" s="3"/>
      <c r="J363" s="3"/>
      <c r="K363" s="3"/>
      <c r="L363" s="3"/>
      <c r="M363" s="3"/>
    </row>
    <row r="364" spans="3:13" ht="90" customHeight="1" x14ac:dyDescent="0.2">
      <c r="C364" s="3"/>
      <c r="F364" s="3"/>
      <c r="G364" s="3"/>
      <c r="H364" s="3"/>
      <c r="I364" s="3"/>
      <c r="J364" s="3"/>
      <c r="K364" s="3"/>
      <c r="L364" s="3"/>
      <c r="M364" s="3"/>
    </row>
    <row r="365" spans="3:13" ht="90" customHeight="1" x14ac:dyDescent="0.2">
      <c r="C365" s="3"/>
      <c r="F365" s="3"/>
      <c r="G365" s="3"/>
      <c r="H365" s="3"/>
      <c r="I365" s="3"/>
      <c r="J365" s="3"/>
      <c r="K365" s="3"/>
      <c r="L365" s="3"/>
      <c r="M365" s="3"/>
    </row>
    <row r="366" spans="3:13" ht="90" customHeight="1" x14ac:dyDescent="0.2">
      <c r="C366" s="3"/>
      <c r="F366" s="3"/>
      <c r="G366" s="3"/>
      <c r="H366" s="3"/>
      <c r="I366" s="3"/>
      <c r="J366" s="3"/>
      <c r="K366" s="3"/>
      <c r="L366" s="3"/>
      <c r="M366" s="3"/>
    </row>
    <row r="367" spans="3:13" ht="90" customHeight="1" x14ac:dyDescent="0.2">
      <c r="C367" s="3"/>
      <c r="F367" s="3"/>
      <c r="G367" s="3"/>
      <c r="H367" s="3"/>
      <c r="I367" s="3"/>
      <c r="J367" s="3"/>
      <c r="K367" s="3"/>
      <c r="L367" s="3"/>
      <c r="M367" s="3"/>
    </row>
    <row r="368" spans="3:13" ht="90" customHeight="1" x14ac:dyDescent="0.2">
      <c r="C368" s="3"/>
      <c r="F368" s="3"/>
      <c r="G368" s="3"/>
      <c r="H368" s="3"/>
      <c r="I368" s="3"/>
      <c r="J368" s="3"/>
      <c r="K368" s="3"/>
      <c r="L368" s="3"/>
      <c r="M368" s="3"/>
    </row>
    <row r="369" spans="3:13" ht="90" customHeight="1" x14ac:dyDescent="0.2">
      <c r="C369" s="3"/>
      <c r="F369" s="3"/>
      <c r="G369" s="3"/>
      <c r="H369" s="3"/>
      <c r="I369" s="3"/>
      <c r="J369" s="3"/>
      <c r="K369" s="3"/>
      <c r="L369" s="3"/>
      <c r="M369" s="3"/>
    </row>
    <row r="370" spans="3:13" ht="90" customHeight="1" x14ac:dyDescent="0.2">
      <c r="C370" s="3"/>
      <c r="F370" s="3"/>
      <c r="G370" s="3"/>
      <c r="H370" s="3"/>
      <c r="I370" s="3"/>
      <c r="J370" s="3"/>
      <c r="K370" s="3"/>
      <c r="L370" s="3"/>
      <c r="M370" s="3"/>
    </row>
    <row r="371" spans="3:13" ht="90" customHeight="1" x14ac:dyDescent="0.2">
      <c r="C371" s="3"/>
      <c r="F371" s="3"/>
      <c r="G371" s="3"/>
      <c r="H371" s="3"/>
      <c r="I371" s="3"/>
      <c r="J371" s="3"/>
      <c r="K371" s="3"/>
      <c r="L371" s="3"/>
      <c r="M371" s="3"/>
    </row>
    <row r="372" spans="3:13" ht="90" customHeight="1" x14ac:dyDescent="0.2">
      <c r="C372" s="3"/>
      <c r="F372" s="3"/>
      <c r="G372" s="3"/>
      <c r="H372" s="3"/>
      <c r="I372" s="3"/>
      <c r="J372" s="3"/>
      <c r="K372" s="3"/>
      <c r="L372" s="3"/>
      <c r="M372" s="3"/>
    </row>
    <row r="373" spans="3:13" ht="90" customHeight="1" x14ac:dyDescent="0.2">
      <c r="C373" s="3"/>
      <c r="F373" s="3"/>
      <c r="G373" s="3"/>
      <c r="H373" s="3"/>
      <c r="I373" s="3"/>
      <c r="J373" s="3"/>
      <c r="K373" s="3"/>
      <c r="L373" s="3"/>
      <c r="M373" s="3"/>
    </row>
    <row r="374" spans="3:13" ht="90" customHeight="1" x14ac:dyDescent="0.2">
      <c r="C374" s="3"/>
      <c r="F374" s="3"/>
      <c r="G374" s="3"/>
      <c r="H374" s="3"/>
      <c r="I374" s="3"/>
      <c r="J374" s="3"/>
      <c r="K374" s="3"/>
      <c r="L374" s="3"/>
      <c r="M374" s="3"/>
    </row>
    <row r="375" spans="3:13" ht="90" customHeight="1" x14ac:dyDescent="0.2">
      <c r="C375" s="3"/>
      <c r="F375" s="3"/>
      <c r="G375" s="3"/>
      <c r="H375" s="3"/>
      <c r="I375" s="3"/>
      <c r="J375" s="3"/>
      <c r="K375" s="3"/>
      <c r="L375" s="3"/>
      <c r="M375" s="3"/>
    </row>
    <row r="376" spans="3:13" ht="90" customHeight="1" x14ac:dyDescent="0.2">
      <c r="C376" s="3"/>
      <c r="F376" s="3"/>
      <c r="G376" s="3"/>
      <c r="H376" s="3"/>
      <c r="I376" s="3"/>
      <c r="J376" s="3"/>
      <c r="K376" s="3"/>
      <c r="L376" s="3"/>
      <c r="M376" s="3"/>
    </row>
    <row r="377" spans="3:13" ht="90" customHeight="1" x14ac:dyDescent="0.2">
      <c r="C377" s="3"/>
      <c r="F377" s="3"/>
      <c r="G377" s="3"/>
      <c r="H377" s="3"/>
      <c r="I377" s="3"/>
      <c r="J377" s="3"/>
      <c r="K377" s="3"/>
      <c r="L377" s="3"/>
      <c r="M377" s="3"/>
    </row>
    <row r="378" spans="3:13" ht="90" customHeight="1" x14ac:dyDescent="0.2">
      <c r="C378" s="3"/>
      <c r="F378" s="3"/>
      <c r="G378" s="3"/>
      <c r="H378" s="3"/>
      <c r="I378" s="3"/>
      <c r="J378" s="3"/>
      <c r="K378" s="3"/>
      <c r="L378" s="3"/>
      <c r="M378" s="3"/>
    </row>
    <row r="379" spans="3:13" ht="90" customHeight="1" x14ac:dyDescent="0.2">
      <c r="C379" s="3"/>
      <c r="F379" s="3"/>
      <c r="G379" s="3"/>
      <c r="H379" s="3"/>
      <c r="I379" s="3"/>
      <c r="J379" s="3"/>
      <c r="K379" s="3"/>
      <c r="L379" s="3"/>
      <c r="M379" s="3"/>
    </row>
    <row r="380" spans="3:13" ht="90" customHeight="1" x14ac:dyDescent="0.2">
      <c r="C380" s="3"/>
      <c r="F380" s="3"/>
      <c r="G380" s="3"/>
      <c r="H380" s="3"/>
      <c r="I380" s="3"/>
      <c r="J380" s="3"/>
      <c r="K380" s="3"/>
      <c r="L380" s="3"/>
      <c r="M380" s="3"/>
    </row>
    <row r="381" spans="3:13" ht="90" customHeight="1" x14ac:dyDescent="0.2">
      <c r="C381" s="3"/>
      <c r="F381" s="3"/>
      <c r="G381" s="3"/>
      <c r="H381" s="3"/>
      <c r="I381" s="3"/>
      <c r="J381" s="3"/>
      <c r="K381" s="3"/>
      <c r="L381" s="3"/>
      <c r="M381" s="3"/>
    </row>
    <row r="382" spans="3:13" ht="90" customHeight="1" x14ac:dyDescent="0.2">
      <c r="C382" s="3"/>
      <c r="F382" s="3"/>
      <c r="G382" s="3"/>
      <c r="H382" s="3"/>
      <c r="I382" s="3"/>
      <c r="J382" s="3"/>
      <c r="K382" s="3"/>
      <c r="L382" s="3"/>
      <c r="M382" s="3"/>
    </row>
    <row r="383" spans="3:13" ht="90" customHeight="1" x14ac:dyDescent="0.2">
      <c r="C383" s="3"/>
      <c r="F383" s="3"/>
      <c r="G383" s="3"/>
      <c r="H383" s="3"/>
      <c r="I383" s="3"/>
      <c r="J383" s="3"/>
      <c r="K383" s="3"/>
      <c r="L383" s="3"/>
      <c r="M383" s="3"/>
    </row>
    <row r="384" spans="3:13" ht="90" customHeight="1" x14ac:dyDescent="0.2">
      <c r="C384" s="3"/>
      <c r="F384" s="3"/>
      <c r="G384" s="3"/>
      <c r="H384" s="3"/>
      <c r="I384" s="3"/>
      <c r="J384" s="3"/>
      <c r="K384" s="3"/>
      <c r="L384" s="3"/>
      <c r="M384" s="3"/>
    </row>
    <row r="385" spans="3:13" ht="90" customHeight="1" x14ac:dyDescent="0.2">
      <c r="C385" s="3"/>
      <c r="F385" s="3"/>
      <c r="G385" s="3"/>
      <c r="H385" s="3"/>
      <c r="I385" s="3"/>
      <c r="J385" s="3"/>
      <c r="K385" s="3"/>
      <c r="L385" s="3"/>
      <c r="M385" s="3"/>
    </row>
    <row r="386" spans="3:13" ht="90" customHeight="1" x14ac:dyDescent="0.2">
      <c r="C386" s="3"/>
      <c r="F386" s="3"/>
      <c r="G386" s="3"/>
      <c r="H386" s="3"/>
      <c r="I386" s="3"/>
      <c r="J386" s="3"/>
      <c r="K386" s="3"/>
      <c r="L386" s="3"/>
      <c r="M386" s="3"/>
    </row>
    <row r="387" spans="3:13" ht="90" customHeight="1" x14ac:dyDescent="0.2">
      <c r="C387" s="3"/>
      <c r="F387" s="3"/>
      <c r="G387" s="3"/>
      <c r="H387" s="3"/>
      <c r="I387" s="3"/>
      <c r="J387" s="3"/>
      <c r="K387" s="3"/>
      <c r="L387" s="3"/>
      <c r="M387" s="3"/>
    </row>
    <row r="388" spans="3:13" ht="90" customHeight="1" x14ac:dyDescent="0.2">
      <c r="C388" s="3"/>
      <c r="F388" s="3"/>
      <c r="G388" s="3"/>
      <c r="H388" s="3"/>
      <c r="I388" s="3"/>
      <c r="J388" s="3"/>
      <c r="K388" s="3"/>
      <c r="L388" s="3"/>
      <c r="M388" s="3"/>
    </row>
    <row r="389" spans="3:13" ht="90" customHeight="1" x14ac:dyDescent="0.2">
      <c r="C389" s="3"/>
      <c r="F389" s="3"/>
      <c r="G389" s="3"/>
      <c r="H389" s="3"/>
      <c r="I389" s="3"/>
      <c r="J389" s="3"/>
      <c r="K389" s="3"/>
      <c r="L389" s="3"/>
      <c r="M389" s="3"/>
    </row>
    <row r="390" spans="3:13" ht="90" customHeight="1" x14ac:dyDescent="0.2">
      <c r="C390" s="3"/>
      <c r="F390" s="3"/>
      <c r="G390" s="3"/>
      <c r="H390" s="3"/>
      <c r="I390" s="3"/>
      <c r="J390" s="3"/>
      <c r="K390" s="3"/>
      <c r="L390" s="3"/>
      <c r="M390" s="3"/>
    </row>
    <row r="391" spans="3:13" ht="90" customHeight="1" x14ac:dyDescent="0.2">
      <c r="C391" s="3"/>
      <c r="F391" s="3"/>
      <c r="G391" s="3"/>
      <c r="H391" s="3"/>
      <c r="I391" s="3"/>
      <c r="J391" s="3"/>
      <c r="K391" s="3"/>
      <c r="L391" s="3"/>
      <c r="M391" s="3"/>
    </row>
    <row r="392" spans="3:13" ht="90" customHeight="1" x14ac:dyDescent="0.2">
      <c r="C392" s="3"/>
      <c r="F392" s="3"/>
      <c r="G392" s="3"/>
      <c r="H392" s="3"/>
      <c r="I392" s="3"/>
      <c r="J392" s="3"/>
      <c r="K392" s="3"/>
      <c r="L392" s="3"/>
      <c r="M392" s="3"/>
    </row>
    <row r="393" spans="3:13" ht="90" customHeight="1" x14ac:dyDescent="0.2">
      <c r="C393" s="3"/>
      <c r="F393" s="3"/>
      <c r="G393" s="3"/>
      <c r="H393" s="3"/>
      <c r="I393" s="3"/>
      <c r="J393" s="3"/>
      <c r="K393" s="3"/>
      <c r="L393" s="3"/>
      <c r="M393" s="3"/>
    </row>
    <row r="394" spans="3:13" ht="90" customHeight="1" x14ac:dyDescent="0.2">
      <c r="C394" s="3"/>
      <c r="F394" s="3"/>
      <c r="G394" s="3"/>
      <c r="H394" s="3"/>
      <c r="I394" s="3"/>
      <c r="J394" s="3"/>
      <c r="K394" s="3"/>
      <c r="L394" s="3"/>
      <c r="M394" s="3"/>
    </row>
    <row r="395" spans="3:13" ht="90" customHeight="1" x14ac:dyDescent="0.2">
      <c r="C395" s="3"/>
      <c r="F395" s="3"/>
      <c r="G395" s="3"/>
      <c r="H395" s="3"/>
      <c r="I395" s="3"/>
      <c r="J395" s="3"/>
      <c r="K395" s="3"/>
      <c r="L395" s="3"/>
      <c r="M395" s="3"/>
    </row>
    <row r="396" spans="3:13" ht="90" customHeight="1" x14ac:dyDescent="0.2">
      <c r="C396" s="3"/>
      <c r="F396" s="3"/>
      <c r="G396" s="3"/>
      <c r="H396" s="3"/>
      <c r="I396" s="3"/>
      <c r="J396" s="3"/>
      <c r="K396" s="3"/>
      <c r="L396" s="3"/>
      <c r="M396" s="3"/>
    </row>
    <row r="397" spans="3:13" ht="90" customHeight="1" x14ac:dyDescent="0.2">
      <c r="C397" s="3"/>
      <c r="F397" s="3"/>
      <c r="G397" s="3"/>
      <c r="H397" s="3"/>
      <c r="I397" s="3"/>
      <c r="J397" s="3"/>
      <c r="K397" s="3"/>
      <c r="L397" s="3"/>
      <c r="M397" s="3"/>
    </row>
    <row r="398" spans="3:13" ht="90" customHeight="1" x14ac:dyDescent="0.2">
      <c r="C398" s="3"/>
      <c r="F398" s="3"/>
      <c r="G398" s="3"/>
      <c r="H398" s="3"/>
      <c r="I398" s="3"/>
      <c r="J398" s="3"/>
      <c r="K398" s="3"/>
      <c r="L398" s="3"/>
      <c r="M398" s="3"/>
    </row>
    <row r="399" spans="3:13" ht="90" customHeight="1" x14ac:dyDescent="0.2">
      <c r="C399" s="3"/>
      <c r="F399" s="3"/>
      <c r="G399" s="3"/>
      <c r="H399" s="3"/>
      <c r="I399" s="3"/>
      <c r="J399" s="3"/>
      <c r="K399" s="3"/>
      <c r="L399" s="3"/>
      <c r="M399" s="3"/>
    </row>
    <row r="400" spans="3:13" ht="90" customHeight="1" x14ac:dyDescent="0.2">
      <c r="C400" s="3"/>
      <c r="F400" s="3"/>
      <c r="G400" s="3"/>
      <c r="H400" s="3"/>
      <c r="I400" s="3"/>
      <c r="J400" s="3"/>
      <c r="K400" s="3"/>
      <c r="L400" s="3"/>
      <c r="M400" s="3"/>
    </row>
    <row r="401" spans="3:13" ht="90" customHeight="1" x14ac:dyDescent="0.2">
      <c r="C401" s="3"/>
      <c r="F401" s="3"/>
      <c r="G401" s="3"/>
      <c r="H401" s="3"/>
      <c r="I401" s="3"/>
      <c r="J401" s="3"/>
      <c r="K401" s="3"/>
      <c r="L401" s="3"/>
      <c r="M401" s="3"/>
    </row>
    <row r="402" spans="3:13" ht="90" customHeight="1" x14ac:dyDescent="0.2">
      <c r="C402" s="3"/>
      <c r="F402" s="3"/>
      <c r="G402" s="3"/>
      <c r="H402" s="3"/>
      <c r="I402" s="3"/>
      <c r="J402" s="3"/>
      <c r="K402" s="3"/>
      <c r="L402" s="3"/>
      <c r="M402" s="3"/>
    </row>
    <row r="403" spans="3:13" ht="90" customHeight="1" x14ac:dyDescent="0.2">
      <c r="C403" s="3"/>
      <c r="F403" s="3"/>
      <c r="G403" s="3"/>
      <c r="H403" s="3"/>
      <c r="I403" s="3"/>
      <c r="J403" s="3"/>
      <c r="K403" s="3"/>
      <c r="L403" s="3"/>
      <c r="M403" s="3"/>
    </row>
    <row r="404" spans="3:13" ht="90" customHeight="1" x14ac:dyDescent="0.2">
      <c r="C404" s="3"/>
      <c r="F404" s="3"/>
      <c r="G404" s="3"/>
      <c r="H404" s="3"/>
      <c r="I404" s="3"/>
      <c r="J404" s="3"/>
      <c r="K404" s="3"/>
      <c r="L404" s="3"/>
      <c r="M404" s="3"/>
    </row>
    <row r="405" spans="3:13" ht="90" customHeight="1" x14ac:dyDescent="0.2">
      <c r="C405" s="3"/>
      <c r="F405" s="3"/>
      <c r="G405" s="3"/>
      <c r="H405" s="3"/>
      <c r="I405" s="3"/>
      <c r="J405" s="3"/>
      <c r="K405" s="3"/>
      <c r="L405" s="3"/>
      <c r="M405" s="3"/>
    </row>
    <row r="406" spans="3:13" ht="90" customHeight="1" x14ac:dyDescent="0.2">
      <c r="C406" s="3"/>
      <c r="F406" s="3"/>
      <c r="G406" s="3"/>
      <c r="H406" s="3"/>
      <c r="I406" s="3"/>
      <c r="J406" s="3"/>
      <c r="K406" s="3"/>
      <c r="L406" s="3"/>
      <c r="M406" s="3"/>
    </row>
    <row r="407" spans="3:13" ht="90" customHeight="1" x14ac:dyDescent="0.2">
      <c r="C407" s="3"/>
      <c r="F407" s="3"/>
      <c r="G407" s="3"/>
      <c r="H407" s="3"/>
      <c r="I407" s="3"/>
      <c r="J407" s="3"/>
      <c r="K407" s="3"/>
      <c r="L407" s="3"/>
      <c r="M407" s="3"/>
    </row>
    <row r="408" spans="3:13" ht="90" customHeight="1" x14ac:dyDescent="0.2">
      <c r="C408" s="3"/>
      <c r="F408" s="3"/>
      <c r="G408" s="3"/>
      <c r="H408" s="3"/>
      <c r="I408" s="3"/>
      <c r="J408" s="3"/>
      <c r="K408" s="3"/>
      <c r="L408" s="3"/>
      <c r="M408" s="3"/>
    </row>
    <row r="409" spans="3:13" ht="90" customHeight="1" x14ac:dyDescent="0.2">
      <c r="C409" s="3"/>
      <c r="F409" s="3"/>
      <c r="G409" s="3"/>
      <c r="H409" s="3"/>
      <c r="I409" s="3"/>
      <c r="J409" s="3"/>
      <c r="K409" s="3"/>
      <c r="L409" s="3"/>
      <c r="M409" s="3"/>
    </row>
    <row r="410" spans="3:13" ht="90" customHeight="1" x14ac:dyDescent="0.2">
      <c r="C410" s="3"/>
      <c r="F410" s="3"/>
      <c r="G410" s="3"/>
      <c r="H410" s="3"/>
      <c r="I410" s="3"/>
      <c r="J410" s="3"/>
      <c r="K410" s="3"/>
      <c r="L410" s="3"/>
      <c r="M410" s="3"/>
    </row>
    <row r="411" spans="3:13" ht="90" customHeight="1" x14ac:dyDescent="0.2">
      <c r="C411" s="3"/>
      <c r="F411" s="3"/>
      <c r="G411" s="3"/>
      <c r="H411" s="3"/>
      <c r="I411" s="3"/>
      <c r="J411" s="3"/>
      <c r="K411" s="3"/>
      <c r="L411" s="3"/>
      <c r="M411" s="3"/>
    </row>
    <row r="412" spans="3:13" ht="90" customHeight="1" x14ac:dyDescent="0.2">
      <c r="C412" s="3"/>
      <c r="F412" s="3"/>
      <c r="G412" s="3"/>
      <c r="H412" s="3"/>
      <c r="I412" s="3"/>
      <c r="J412" s="3"/>
      <c r="K412" s="3"/>
      <c r="L412" s="3"/>
      <c r="M412" s="3"/>
    </row>
    <row r="413" spans="3:13" ht="90" customHeight="1" x14ac:dyDescent="0.2">
      <c r="C413" s="3"/>
      <c r="F413" s="3"/>
      <c r="G413" s="3"/>
      <c r="H413" s="3"/>
      <c r="I413" s="3"/>
      <c r="J413" s="3"/>
      <c r="K413" s="3"/>
      <c r="L413" s="3"/>
      <c r="M413" s="3"/>
    </row>
    <row r="414" spans="3:13" ht="90" customHeight="1" x14ac:dyDescent="0.2">
      <c r="C414" s="3"/>
      <c r="F414" s="3"/>
      <c r="G414" s="3"/>
      <c r="H414" s="3"/>
      <c r="I414" s="3"/>
      <c r="J414" s="3"/>
      <c r="K414" s="3"/>
      <c r="L414" s="3"/>
      <c r="M414" s="3"/>
    </row>
    <row r="415" spans="3:13" ht="90" customHeight="1" x14ac:dyDescent="0.2">
      <c r="C415" s="3"/>
      <c r="F415" s="3"/>
      <c r="G415" s="3"/>
      <c r="H415" s="3"/>
      <c r="I415" s="3"/>
      <c r="J415" s="3"/>
      <c r="K415" s="3"/>
      <c r="L415" s="3"/>
      <c r="M415" s="3"/>
    </row>
    <row r="416" spans="3:13" ht="90" customHeight="1" x14ac:dyDescent="0.2">
      <c r="C416" s="3"/>
      <c r="F416" s="3"/>
      <c r="G416" s="3"/>
      <c r="H416" s="3"/>
      <c r="I416" s="3"/>
      <c r="J416" s="3"/>
      <c r="K416" s="3"/>
      <c r="L416" s="3"/>
      <c r="M416" s="3"/>
    </row>
    <row r="417" spans="3:13" ht="90" customHeight="1" x14ac:dyDescent="0.2">
      <c r="C417" s="3"/>
      <c r="F417" s="3"/>
      <c r="G417" s="3"/>
      <c r="H417" s="3"/>
      <c r="I417" s="3"/>
      <c r="J417" s="3"/>
      <c r="K417" s="3"/>
      <c r="L417" s="3"/>
      <c r="M417" s="3"/>
    </row>
    <row r="418" spans="3:13" ht="90" customHeight="1" x14ac:dyDescent="0.2">
      <c r="C418" s="3"/>
      <c r="F418" s="3"/>
      <c r="G418" s="3"/>
      <c r="H418" s="3"/>
      <c r="I418" s="3"/>
      <c r="J418" s="3"/>
      <c r="K418" s="3"/>
      <c r="L418" s="3"/>
      <c r="M418" s="3"/>
    </row>
    <row r="419" spans="3:13" ht="90" customHeight="1" x14ac:dyDescent="0.2">
      <c r="C419" s="3"/>
      <c r="F419" s="3"/>
      <c r="G419" s="3"/>
      <c r="H419" s="3"/>
      <c r="I419" s="3"/>
      <c r="J419" s="3"/>
      <c r="K419" s="3"/>
      <c r="L419" s="3"/>
      <c r="M419" s="3"/>
    </row>
    <row r="420" spans="3:13" ht="90" customHeight="1" x14ac:dyDescent="0.2">
      <c r="C420" s="3"/>
      <c r="F420" s="3"/>
      <c r="G420" s="3"/>
      <c r="H420" s="3"/>
      <c r="I420" s="3"/>
      <c r="J420" s="3"/>
      <c r="K420" s="3"/>
      <c r="L420" s="3"/>
      <c r="M420" s="3"/>
    </row>
    <row r="421" spans="3:13" ht="90" customHeight="1" x14ac:dyDescent="0.2">
      <c r="C421" s="3"/>
      <c r="F421" s="3"/>
      <c r="G421" s="3"/>
      <c r="H421" s="3"/>
      <c r="I421" s="3"/>
      <c r="J421" s="3"/>
      <c r="K421" s="3"/>
      <c r="L421" s="3"/>
      <c r="M421" s="3"/>
    </row>
    <row r="422" spans="3:13" ht="90" customHeight="1" x14ac:dyDescent="0.2">
      <c r="C422" s="3"/>
      <c r="F422" s="3"/>
      <c r="G422" s="3"/>
      <c r="H422" s="3"/>
      <c r="I422" s="3"/>
      <c r="J422" s="3"/>
      <c r="K422" s="3"/>
      <c r="L422" s="3"/>
      <c r="M422" s="3"/>
    </row>
    <row r="423" spans="3:13" ht="90" customHeight="1" x14ac:dyDescent="0.2">
      <c r="C423" s="3"/>
      <c r="F423" s="3"/>
      <c r="G423" s="3"/>
      <c r="H423" s="3"/>
      <c r="I423" s="3"/>
      <c r="J423" s="3"/>
      <c r="K423" s="3"/>
      <c r="L423" s="3"/>
      <c r="M423" s="3"/>
    </row>
    <row r="424" spans="3:13" ht="90" customHeight="1" x14ac:dyDescent="0.2">
      <c r="C424" s="3"/>
      <c r="F424" s="3"/>
      <c r="G424" s="3"/>
      <c r="H424" s="3"/>
      <c r="I424" s="3"/>
      <c r="J424" s="3"/>
      <c r="K424" s="3"/>
      <c r="L424" s="3"/>
      <c r="M424" s="3"/>
    </row>
    <row r="425" spans="3:13" ht="90" customHeight="1" x14ac:dyDescent="0.2">
      <c r="C425" s="3"/>
      <c r="F425" s="3"/>
      <c r="G425" s="3"/>
      <c r="H425" s="3"/>
      <c r="I425" s="3"/>
      <c r="J425" s="3"/>
      <c r="K425" s="3"/>
      <c r="L425" s="3"/>
      <c r="M425" s="3"/>
    </row>
    <row r="426" spans="3:13" ht="90" customHeight="1" x14ac:dyDescent="0.2">
      <c r="C426" s="3"/>
      <c r="F426" s="3"/>
      <c r="G426" s="3"/>
      <c r="H426" s="3"/>
      <c r="I426" s="3"/>
      <c r="J426" s="3"/>
      <c r="K426" s="3"/>
      <c r="L426" s="3"/>
      <c r="M426" s="3"/>
    </row>
    <row r="427" spans="3:13" ht="90" customHeight="1" x14ac:dyDescent="0.2">
      <c r="C427" s="3"/>
      <c r="F427" s="3"/>
      <c r="G427" s="3"/>
      <c r="H427" s="3"/>
      <c r="I427" s="3"/>
      <c r="J427" s="3"/>
      <c r="K427" s="3"/>
      <c r="L427" s="3"/>
      <c r="M427" s="3"/>
    </row>
    <row r="428" spans="3:13" ht="90" customHeight="1" x14ac:dyDescent="0.2">
      <c r="C428" s="3"/>
      <c r="F428" s="3"/>
      <c r="G428" s="3"/>
      <c r="H428" s="3"/>
      <c r="I428" s="3"/>
      <c r="J428" s="3"/>
      <c r="K428" s="3"/>
      <c r="L428" s="3"/>
      <c r="M428" s="3"/>
    </row>
    <row r="429" spans="3:13" ht="90" customHeight="1" x14ac:dyDescent="0.2">
      <c r="C429" s="3"/>
      <c r="F429" s="3"/>
      <c r="G429" s="3"/>
      <c r="H429" s="3"/>
      <c r="I429" s="3"/>
      <c r="J429" s="3"/>
      <c r="K429" s="3"/>
      <c r="L429" s="3"/>
      <c r="M429" s="3"/>
    </row>
    <row r="430" spans="3:13" ht="90" customHeight="1" x14ac:dyDescent="0.2">
      <c r="C430" s="3"/>
      <c r="F430" s="3"/>
      <c r="G430" s="3"/>
      <c r="H430" s="3"/>
      <c r="I430" s="3"/>
      <c r="J430" s="3"/>
      <c r="K430" s="3"/>
      <c r="L430" s="3"/>
      <c r="M430" s="3"/>
    </row>
    <row r="431" spans="3:13" ht="90" customHeight="1" x14ac:dyDescent="0.2">
      <c r="C431" s="3"/>
      <c r="F431" s="3"/>
      <c r="G431" s="3"/>
      <c r="H431" s="3"/>
      <c r="I431" s="3"/>
      <c r="J431" s="3"/>
      <c r="K431" s="3"/>
      <c r="L431" s="3"/>
      <c r="M431" s="3"/>
    </row>
    <row r="432" spans="3:13" ht="90" customHeight="1" x14ac:dyDescent="0.2">
      <c r="C432" s="3"/>
      <c r="F432" s="3"/>
      <c r="G432" s="3"/>
      <c r="H432" s="3"/>
      <c r="I432" s="3"/>
      <c r="J432" s="3"/>
      <c r="K432" s="3"/>
      <c r="L432" s="3"/>
      <c r="M432" s="3"/>
    </row>
    <row r="433" spans="3:13" ht="90" customHeight="1" x14ac:dyDescent="0.2">
      <c r="C433" s="3"/>
      <c r="F433" s="3"/>
      <c r="G433" s="3"/>
      <c r="H433" s="3"/>
      <c r="I433" s="3"/>
      <c r="J433" s="3"/>
      <c r="K433" s="3"/>
      <c r="L433" s="3"/>
      <c r="M433" s="3"/>
    </row>
    <row r="434" spans="3:13" ht="90" customHeight="1" x14ac:dyDescent="0.2">
      <c r="C434" s="3"/>
      <c r="F434" s="3"/>
      <c r="G434" s="3"/>
      <c r="H434" s="3"/>
      <c r="I434" s="3"/>
      <c r="J434" s="3"/>
      <c r="K434" s="3"/>
      <c r="L434" s="3"/>
      <c r="M434" s="3"/>
    </row>
    <row r="435" spans="3:13" ht="90" customHeight="1" x14ac:dyDescent="0.2">
      <c r="C435" s="3"/>
      <c r="F435" s="3"/>
      <c r="G435" s="3"/>
      <c r="H435" s="3"/>
      <c r="I435" s="3"/>
      <c r="J435" s="3"/>
      <c r="K435" s="3"/>
      <c r="L435" s="3"/>
      <c r="M435" s="3"/>
    </row>
    <row r="436" spans="3:13" ht="90" customHeight="1" x14ac:dyDescent="0.2">
      <c r="C436" s="3"/>
      <c r="F436" s="3"/>
      <c r="G436" s="3"/>
      <c r="H436" s="3"/>
      <c r="I436" s="3"/>
      <c r="J436" s="3"/>
      <c r="K436" s="3"/>
      <c r="L436" s="3"/>
      <c r="M436" s="3"/>
    </row>
    <row r="437" spans="3:13" ht="90" customHeight="1" x14ac:dyDescent="0.2">
      <c r="C437" s="3"/>
      <c r="F437" s="3"/>
      <c r="G437" s="3"/>
      <c r="H437" s="3"/>
      <c r="I437" s="3"/>
      <c r="J437" s="3"/>
      <c r="K437" s="3"/>
      <c r="L437" s="3"/>
      <c r="M437" s="3"/>
    </row>
    <row r="438" spans="3:13" ht="90" customHeight="1" x14ac:dyDescent="0.2">
      <c r="C438" s="3"/>
      <c r="F438" s="3"/>
      <c r="G438" s="3"/>
      <c r="H438" s="3"/>
      <c r="I438" s="3"/>
      <c r="J438" s="3"/>
      <c r="K438" s="3"/>
      <c r="L438" s="3"/>
      <c r="M438" s="3"/>
    </row>
    <row r="439" spans="3:13" ht="90" customHeight="1" x14ac:dyDescent="0.2">
      <c r="C439" s="3"/>
      <c r="F439" s="3"/>
      <c r="G439" s="3"/>
      <c r="H439" s="3"/>
      <c r="I439" s="3"/>
      <c r="J439" s="3"/>
      <c r="K439" s="3"/>
      <c r="L439" s="3"/>
      <c r="M439" s="3"/>
    </row>
    <row r="440" spans="3:13" ht="90" customHeight="1" x14ac:dyDescent="0.2">
      <c r="C440" s="3"/>
      <c r="F440" s="3"/>
      <c r="G440" s="3"/>
      <c r="H440" s="3"/>
      <c r="I440" s="3"/>
      <c r="J440" s="3"/>
      <c r="K440" s="3"/>
      <c r="L440" s="3"/>
      <c r="M440" s="3"/>
    </row>
    <row r="441" spans="3:13" ht="90" customHeight="1" x14ac:dyDescent="0.2">
      <c r="C441" s="3"/>
      <c r="F441" s="3"/>
      <c r="G441" s="3"/>
      <c r="H441" s="3"/>
      <c r="I441" s="3"/>
      <c r="J441" s="3"/>
      <c r="K441" s="3"/>
      <c r="L441" s="3"/>
      <c r="M441" s="3"/>
    </row>
    <row r="442" spans="3:13" ht="90" customHeight="1" x14ac:dyDescent="0.2">
      <c r="C442" s="3"/>
      <c r="F442" s="3"/>
      <c r="G442" s="3"/>
      <c r="H442" s="3"/>
      <c r="I442" s="3"/>
      <c r="J442" s="3"/>
      <c r="K442" s="3"/>
      <c r="L442" s="3"/>
      <c r="M442" s="3"/>
    </row>
    <row r="443" spans="3:13" ht="90" customHeight="1" x14ac:dyDescent="0.2">
      <c r="C443" s="3"/>
      <c r="F443" s="3"/>
      <c r="G443" s="3"/>
      <c r="H443" s="3"/>
      <c r="I443" s="3"/>
      <c r="J443" s="3"/>
      <c r="K443" s="3"/>
      <c r="L443" s="3"/>
      <c r="M443" s="3"/>
    </row>
    <row r="444" spans="3:13" ht="90" customHeight="1" x14ac:dyDescent="0.2">
      <c r="C444" s="3"/>
      <c r="F444" s="3"/>
      <c r="G444" s="3"/>
      <c r="H444" s="3"/>
      <c r="I444" s="3"/>
      <c r="J444" s="3"/>
      <c r="K444" s="3"/>
      <c r="L444" s="3"/>
      <c r="M444" s="3"/>
    </row>
    <row r="445" spans="3:13" ht="90" customHeight="1" x14ac:dyDescent="0.2">
      <c r="C445" s="3"/>
      <c r="F445" s="3"/>
      <c r="G445" s="3"/>
      <c r="H445" s="3"/>
      <c r="I445" s="3"/>
      <c r="J445" s="3"/>
      <c r="K445" s="3"/>
      <c r="L445" s="3"/>
      <c r="M445" s="3"/>
    </row>
    <row r="446" spans="3:13" ht="90" customHeight="1" x14ac:dyDescent="0.2">
      <c r="C446" s="3"/>
      <c r="F446" s="3"/>
      <c r="G446" s="3"/>
      <c r="H446" s="3"/>
      <c r="I446" s="3"/>
      <c r="J446" s="3"/>
      <c r="K446" s="3"/>
      <c r="L446" s="3"/>
      <c r="M446" s="3"/>
    </row>
    <row r="447" spans="3:13" ht="90" customHeight="1" x14ac:dyDescent="0.2">
      <c r="C447" s="3"/>
      <c r="F447" s="3"/>
      <c r="G447" s="3"/>
      <c r="H447" s="3"/>
      <c r="I447" s="3"/>
      <c r="J447" s="3"/>
      <c r="K447" s="3"/>
      <c r="L447" s="3"/>
      <c r="M447" s="3"/>
    </row>
    <row r="462" spans="3:13" ht="90" customHeight="1" x14ac:dyDescent="0.2">
      <c r="C462" s="3"/>
      <c r="F462" s="3"/>
      <c r="G462" s="3"/>
      <c r="H462" s="3"/>
      <c r="I462" s="3"/>
      <c r="J462" s="3"/>
      <c r="K462" s="3"/>
      <c r="L462" s="3"/>
      <c r="M462" s="3"/>
    </row>
    <row r="463" spans="3:13" ht="90" customHeight="1" x14ac:dyDescent="0.2">
      <c r="C463" s="3"/>
      <c r="F463" s="3"/>
      <c r="G463" s="3"/>
      <c r="H463" s="3"/>
      <c r="I463" s="3"/>
      <c r="J463" s="3"/>
      <c r="K463" s="3"/>
      <c r="L463" s="3"/>
      <c r="M463" s="3"/>
    </row>
    <row r="464" spans="3:13" ht="90" customHeight="1" x14ac:dyDescent="0.2">
      <c r="C464" s="3"/>
      <c r="F464" s="3"/>
      <c r="G464" s="3"/>
      <c r="H464" s="3"/>
      <c r="I464" s="3"/>
      <c r="J464" s="3"/>
      <c r="K464" s="3"/>
      <c r="L464" s="3"/>
      <c r="M464" s="3"/>
    </row>
    <row r="465" spans="3:13" ht="90" customHeight="1" x14ac:dyDescent="0.2">
      <c r="C465" s="3"/>
      <c r="F465" s="3"/>
      <c r="G465" s="3"/>
      <c r="H465" s="3"/>
      <c r="I465" s="3"/>
      <c r="J465" s="3"/>
      <c r="K465" s="3"/>
      <c r="L465" s="3"/>
      <c r="M465" s="3"/>
    </row>
    <row r="466" spans="3:13" ht="90" customHeight="1" x14ac:dyDescent="0.2">
      <c r="C466" s="3"/>
      <c r="F466" s="3"/>
      <c r="G466" s="3"/>
      <c r="H466" s="3"/>
      <c r="I466" s="3"/>
      <c r="J466" s="3"/>
      <c r="K466" s="3"/>
      <c r="L466" s="3"/>
      <c r="M466" s="3"/>
    </row>
    <row r="467" spans="3:13" ht="90" customHeight="1" x14ac:dyDescent="0.2">
      <c r="C467" s="3"/>
      <c r="F467" s="3"/>
      <c r="G467" s="3"/>
      <c r="H467" s="3"/>
      <c r="I467" s="3"/>
      <c r="J467" s="3"/>
      <c r="K467" s="3"/>
      <c r="L467" s="3"/>
      <c r="M467" s="3"/>
    </row>
    <row r="468" spans="3:13" ht="90" customHeight="1" x14ac:dyDescent="0.2">
      <c r="C468" s="3"/>
      <c r="F468" s="3"/>
      <c r="G468" s="3"/>
      <c r="H468" s="3"/>
      <c r="I468" s="3"/>
      <c r="J468" s="3"/>
      <c r="K468" s="3"/>
      <c r="L468" s="3"/>
      <c r="M468" s="3"/>
    </row>
    <row r="469" spans="3:13" ht="90" customHeight="1" x14ac:dyDescent="0.2">
      <c r="C469" s="3"/>
      <c r="F469" s="3"/>
      <c r="G469" s="3"/>
      <c r="H469" s="3"/>
      <c r="I469" s="3"/>
      <c r="J469" s="3"/>
      <c r="K469" s="3"/>
      <c r="L469" s="3"/>
      <c r="M469" s="3"/>
    </row>
    <row r="470" spans="3:13" ht="90" customHeight="1" x14ac:dyDescent="0.2">
      <c r="C470" s="3"/>
      <c r="F470" s="3"/>
      <c r="G470" s="3"/>
      <c r="H470" s="3"/>
      <c r="I470" s="3"/>
      <c r="J470" s="3"/>
      <c r="K470" s="3"/>
      <c r="L470" s="3"/>
      <c r="M470" s="3"/>
    </row>
    <row r="471" spans="3:13" ht="90" customHeight="1" x14ac:dyDescent="0.2">
      <c r="C471" s="3"/>
      <c r="F471" s="3"/>
      <c r="G471" s="3"/>
      <c r="H471" s="3"/>
      <c r="I471" s="3"/>
      <c r="J471" s="3"/>
      <c r="K471" s="3"/>
      <c r="L471" s="3"/>
      <c r="M471" s="3"/>
    </row>
    <row r="472" spans="3:13" ht="90" customHeight="1" x14ac:dyDescent="0.2">
      <c r="C472" s="3"/>
      <c r="F472" s="3"/>
      <c r="G472" s="3"/>
      <c r="H472" s="3"/>
      <c r="I472" s="3"/>
      <c r="J472" s="3"/>
      <c r="K472" s="3"/>
      <c r="L472" s="3"/>
      <c r="M472" s="3"/>
    </row>
    <row r="473" spans="3:13" ht="90" customHeight="1" x14ac:dyDescent="0.2">
      <c r="C473" s="3"/>
      <c r="F473" s="3"/>
      <c r="G473" s="3"/>
      <c r="H473" s="3"/>
      <c r="I473" s="3"/>
      <c r="J473" s="3"/>
      <c r="K473" s="3"/>
      <c r="L473" s="3"/>
      <c r="M473" s="3"/>
    </row>
    <row r="474" spans="3:13" ht="90" customHeight="1" x14ac:dyDescent="0.2">
      <c r="C474" s="3"/>
      <c r="F474" s="3"/>
      <c r="G474" s="3"/>
      <c r="H474" s="3"/>
      <c r="I474" s="3"/>
      <c r="J474" s="3"/>
      <c r="K474" s="3"/>
      <c r="L474" s="3"/>
      <c r="M474" s="3"/>
    </row>
    <row r="475" spans="3:13" ht="90" customHeight="1" x14ac:dyDescent="0.2">
      <c r="C475" s="3"/>
      <c r="F475" s="3"/>
      <c r="G475" s="3"/>
      <c r="H475" s="3"/>
      <c r="I475" s="3"/>
      <c r="J475" s="3"/>
      <c r="K475" s="3"/>
      <c r="L475" s="3"/>
      <c r="M475" s="3"/>
    </row>
    <row r="476" spans="3:13" ht="90" customHeight="1" x14ac:dyDescent="0.2">
      <c r="C476" s="3"/>
      <c r="F476" s="3"/>
      <c r="G476" s="3"/>
      <c r="H476" s="3"/>
      <c r="I476" s="3"/>
      <c r="J476" s="3"/>
      <c r="K476" s="3"/>
      <c r="L476" s="3"/>
      <c r="M476" s="3"/>
    </row>
    <row r="477" spans="3:13" ht="90" customHeight="1" x14ac:dyDescent="0.2">
      <c r="C477" s="3"/>
      <c r="F477" s="3"/>
      <c r="G477" s="3"/>
      <c r="H477" s="3"/>
      <c r="I477" s="3"/>
      <c r="J477" s="3"/>
      <c r="K477" s="3"/>
      <c r="L477" s="3"/>
      <c r="M477" s="3"/>
    </row>
    <row r="478" spans="3:13" ht="90" customHeight="1" x14ac:dyDescent="0.2">
      <c r="C478" s="3"/>
      <c r="F478" s="3"/>
      <c r="G478" s="3"/>
      <c r="H478" s="3"/>
      <c r="I478" s="3"/>
      <c r="J478" s="3"/>
      <c r="K478" s="3"/>
      <c r="L478" s="3"/>
      <c r="M478" s="3"/>
    </row>
    <row r="479" spans="3:13" ht="90" customHeight="1" x14ac:dyDescent="0.2">
      <c r="C479" s="3"/>
      <c r="F479" s="3"/>
      <c r="G479" s="3"/>
      <c r="H479" s="3"/>
      <c r="I479" s="3"/>
      <c r="J479" s="3"/>
      <c r="K479" s="3"/>
      <c r="L479" s="3"/>
      <c r="M479" s="3"/>
    </row>
    <row r="480" spans="3:13" ht="90" customHeight="1" x14ac:dyDescent="0.2">
      <c r="C480" s="3"/>
      <c r="F480" s="3"/>
      <c r="G480" s="3"/>
      <c r="H480" s="3"/>
      <c r="I480" s="3"/>
      <c r="J480" s="3"/>
      <c r="K480" s="3"/>
      <c r="L480" s="3"/>
      <c r="M480" s="3"/>
    </row>
    <row r="481" spans="3:13" ht="90" customHeight="1" x14ac:dyDescent="0.2">
      <c r="C481" s="3"/>
      <c r="F481" s="3"/>
      <c r="G481" s="3"/>
      <c r="H481" s="3"/>
      <c r="I481" s="3"/>
      <c r="J481" s="3"/>
      <c r="K481" s="3"/>
      <c r="L481" s="3"/>
      <c r="M481" s="3"/>
    </row>
    <row r="482" spans="3:13" ht="90" customHeight="1" x14ac:dyDescent="0.2">
      <c r="C482" s="3"/>
      <c r="F482" s="3"/>
      <c r="G482" s="3"/>
      <c r="H482" s="3"/>
      <c r="I482" s="3"/>
      <c r="J482" s="3"/>
      <c r="K482" s="3"/>
      <c r="L482" s="3"/>
      <c r="M482" s="3"/>
    </row>
    <row r="483" spans="3:13" ht="90" customHeight="1" x14ac:dyDescent="0.2">
      <c r="C483" s="3"/>
      <c r="F483" s="3"/>
      <c r="G483" s="3"/>
      <c r="H483" s="3"/>
      <c r="I483" s="3"/>
      <c r="J483" s="3"/>
      <c r="K483" s="3"/>
      <c r="L483" s="3"/>
      <c r="M483" s="3"/>
    </row>
    <row r="484" spans="3:13" ht="90" customHeight="1" x14ac:dyDescent="0.2">
      <c r="C484" s="3"/>
      <c r="F484" s="3"/>
      <c r="G484" s="3"/>
      <c r="H484" s="3"/>
      <c r="I484" s="3"/>
      <c r="J484" s="3"/>
      <c r="K484" s="3"/>
      <c r="L484" s="3"/>
      <c r="M484" s="3"/>
    </row>
    <row r="485" spans="3:13" ht="90" customHeight="1" x14ac:dyDescent="0.2">
      <c r="C485" s="3"/>
      <c r="F485" s="3"/>
      <c r="G485" s="3"/>
      <c r="H485" s="3"/>
      <c r="I485" s="3"/>
      <c r="J485" s="3"/>
      <c r="K485" s="3"/>
      <c r="L485" s="3"/>
      <c r="M485" s="3"/>
    </row>
    <row r="486" spans="3:13" ht="90" customHeight="1" x14ac:dyDescent="0.2">
      <c r="C486" s="3"/>
      <c r="F486" s="3"/>
      <c r="G486" s="3"/>
      <c r="H486" s="3"/>
      <c r="I486" s="3"/>
      <c r="J486" s="3"/>
      <c r="K486" s="3"/>
      <c r="L486" s="3"/>
      <c r="M486" s="3"/>
    </row>
    <row r="487" spans="3:13" ht="90" customHeight="1" x14ac:dyDescent="0.2">
      <c r="C487" s="3"/>
      <c r="F487" s="3"/>
      <c r="G487" s="3"/>
      <c r="H487" s="3"/>
      <c r="I487" s="3"/>
      <c r="J487" s="3"/>
      <c r="K487" s="3"/>
      <c r="L487" s="3"/>
      <c r="M487" s="3"/>
    </row>
    <row r="488" spans="3:13" ht="90" customHeight="1" x14ac:dyDescent="0.2">
      <c r="C488" s="3"/>
      <c r="F488" s="3"/>
      <c r="G488" s="3"/>
      <c r="H488" s="3"/>
      <c r="I488" s="3"/>
      <c r="J488" s="3"/>
      <c r="K488" s="3"/>
      <c r="L488" s="3"/>
      <c r="M488" s="3"/>
    </row>
    <row r="489" spans="3:13" ht="90" customHeight="1" x14ac:dyDescent="0.2">
      <c r="C489" s="3"/>
      <c r="F489" s="3"/>
      <c r="G489" s="3"/>
      <c r="H489" s="3"/>
      <c r="I489" s="3"/>
      <c r="J489" s="3"/>
      <c r="K489" s="3"/>
      <c r="L489" s="3"/>
      <c r="M489" s="3"/>
    </row>
    <row r="490" spans="3:13" ht="90" customHeight="1" x14ac:dyDescent="0.2">
      <c r="C490" s="3"/>
      <c r="F490" s="3"/>
      <c r="G490" s="3"/>
      <c r="H490" s="3"/>
      <c r="I490" s="3"/>
      <c r="J490" s="3"/>
      <c r="K490" s="3"/>
      <c r="L490" s="3"/>
      <c r="M490" s="3"/>
    </row>
    <row r="491" spans="3:13" ht="90" customHeight="1" x14ac:dyDescent="0.2">
      <c r="C491" s="3"/>
      <c r="F491" s="3"/>
      <c r="G491" s="3"/>
      <c r="H491" s="3"/>
      <c r="I491" s="3"/>
      <c r="J491" s="3"/>
      <c r="K491" s="3"/>
      <c r="L491" s="3"/>
      <c r="M491" s="3"/>
    </row>
    <row r="492" spans="3:13" ht="90" customHeight="1" x14ac:dyDescent="0.2">
      <c r="C492" s="3"/>
      <c r="F492" s="3"/>
      <c r="G492" s="3"/>
      <c r="H492" s="3"/>
      <c r="I492" s="3"/>
      <c r="J492" s="3"/>
      <c r="K492" s="3"/>
      <c r="L492" s="3"/>
      <c r="M492" s="3"/>
    </row>
    <row r="493" spans="3:13" ht="90" customHeight="1" x14ac:dyDescent="0.2">
      <c r="C493" s="3"/>
      <c r="F493" s="3"/>
      <c r="G493" s="3"/>
      <c r="H493" s="3"/>
      <c r="I493" s="3"/>
      <c r="J493" s="3"/>
      <c r="K493" s="3"/>
      <c r="L493" s="3"/>
      <c r="M493" s="3"/>
    </row>
    <row r="494" spans="3:13" ht="90" customHeight="1" x14ac:dyDescent="0.2">
      <c r="C494" s="3"/>
      <c r="F494" s="3"/>
      <c r="G494" s="3"/>
      <c r="H494" s="3"/>
      <c r="I494" s="3"/>
      <c r="J494" s="3"/>
      <c r="K494" s="3"/>
      <c r="L494" s="3"/>
      <c r="M494" s="3"/>
    </row>
    <row r="495" spans="3:13" ht="90" customHeight="1" x14ac:dyDescent="0.2">
      <c r="C495" s="3"/>
      <c r="F495" s="3"/>
      <c r="G495" s="3"/>
      <c r="H495" s="3"/>
      <c r="I495" s="3"/>
      <c r="J495" s="3"/>
      <c r="K495" s="3"/>
      <c r="L495" s="3"/>
      <c r="M495" s="3"/>
    </row>
    <row r="496" spans="3:13" ht="90" customHeight="1" x14ac:dyDescent="0.2">
      <c r="C496" s="3"/>
      <c r="F496" s="3"/>
      <c r="G496" s="3"/>
      <c r="H496" s="3"/>
      <c r="I496" s="3"/>
      <c r="J496" s="3"/>
      <c r="K496" s="3"/>
      <c r="L496" s="3"/>
      <c r="M496" s="3"/>
    </row>
    <row r="497" spans="3:13" ht="90" customHeight="1" x14ac:dyDescent="0.2">
      <c r="C497" s="3"/>
      <c r="F497" s="3"/>
      <c r="G497" s="3"/>
      <c r="H497" s="3"/>
      <c r="I497" s="3"/>
      <c r="J497" s="3"/>
      <c r="K497" s="3"/>
      <c r="L497" s="3"/>
      <c r="M497" s="3"/>
    </row>
    <row r="498" spans="3:13" ht="90" customHeight="1" x14ac:dyDescent="0.2">
      <c r="C498" s="3"/>
      <c r="F498" s="3"/>
      <c r="G498" s="3"/>
      <c r="H498" s="3"/>
      <c r="I498" s="3"/>
      <c r="J498" s="3"/>
      <c r="K498" s="3"/>
      <c r="L498" s="3"/>
      <c r="M498" s="3"/>
    </row>
    <row r="499" spans="3:13" ht="90" customHeight="1" x14ac:dyDescent="0.2">
      <c r="C499" s="3"/>
      <c r="F499" s="3"/>
      <c r="G499" s="3"/>
      <c r="H499" s="3"/>
      <c r="I499" s="3"/>
      <c r="J499" s="3"/>
      <c r="K499" s="3"/>
      <c r="L499" s="3"/>
      <c r="M499" s="3"/>
    </row>
    <row r="500" spans="3:13" ht="90" customHeight="1" x14ac:dyDescent="0.2">
      <c r="C500" s="3"/>
      <c r="F500" s="3"/>
      <c r="G500" s="3"/>
      <c r="H500" s="3"/>
      <c r="I500" s="3"/>
      <c r="J500" s="3"/>
      <c r="K500" s="3"/>
      <c r="L500" s="3"/>
      <c r="M500" s="3"/>
    </row>
    <row r="501" spans="3:13" ht="90" customHeight="1" x14ac:dyDescent="0.2">
      <c r="C501" s="3"/>
      <c r="F501" s="3"/>
      <c r="G501" s="3"/>
      <c r="H501" s="3"/>
      <c r="I501" s="3"/>
      <c r="J501" s="3"/>
      <c r="K501" s="3"/>
      <c r="L501" s="3"/>
      <c r="M501" s="3"/>
    </row>
    <row r="502" spans="3:13" ht="90" customHeight="1" x14ac:dyDescent="0.2">
      <c r="C502" s="3"/>
      <c r="F502" s="3"/>
      <c r="G502" s="3"/>
      <c r="H502" s="3"/>
      <c r="I502" s="3"/>
      <c r="J502" s="3"/>
      <c r="K502" s="3"/>
      <c r="L502" s="3"/>
      <c r="M502" s="3"/>
    </row>
    <row r="503" spans="3:13" ht="90" customHeight="1" x14ac:dyDescent="0.2">
      <c r="C503" s="3"/>
      <c r="F503" s="3"/>
      <c r="G503" s="3"/>
      <c r="H503" s="3"/>
      <c r="I503" s="3"/>
      <c r="J503" s="3"/>
      <c r="K503" s="3"/>
      <c r="L503" s="3"/>
      <c r="M503" s="3"/>
    </row>
    <row r="504" spans="3:13" ht="90" customHeight="1" x14ac:dyDescent="0.2">
      <c r="C504" s="3"/>
      <c r="F504" s="3"/>
      <c r="G504" s="3"/>
      <c r="H504" s="3"/>
      <c r="I504" s="3"/>
      <c r="J504" s="3"/>
      <c r="K504" s="3"/>
      <c r="L504" s="3"/>
      <c r="M504" s="3"/>
    </row>
    <row r="505" spans="3:13" ht="90" customHeight="1" x14ac:dyDescent="0.2">
      <c r="C505" s="3"/>
      <c r="F505" s="3"/>
      <c r="G505" s="3"/>
      <c r="H505" s="3"/>
      <c r="I505" s="3"/>
      <c r="J505" s="3"/>
      <c r="K505" s="3"/>
      <c r="L505" s="3"/>
      <c r="M505" s="3"/>
    </row>
    <row r="506" spans="3:13" ht="90" customHeight="1" x14ac:dyDescent="0.2">
      <c r="C506" s="3"/>
      <c r="F506" s="3"/>
      <c r="G506" s="3"/>
      <c r="H506" s="3"/>
      <c r="I506" s="3"/>
      <c r="J506" s="3"/>
      <c r="K506" s="3"/>
      <c r="L506" s="3"/>
      <c r="M506" s="3"/>
    </row>
    <row r="507" spans="3:13" ht="90" customHeight="1" x14ac:dyDescent="0.2">
      <c r="C507" s="3"/>
      <c r="F507" s="3"/>
      <c r="G507" s="3"/>
      <c r="H507" s="3"/>
      <c r="I507" s="3"/>
      <c r="J507" s="3"/>
      <c r="K507" s="3"/>
      <c r="L507" s="3"/>
      <c r="M507" s="3"/>
    </row>
    <row r="508" spans="3:13" ht="90" customHeight="1" x14ac:dyDescent="0.2">
      <c r="C508" s="3"/>
      <c r="F508" s="3"/>
      <c r="G508" s="3"/>
      <c r="H508" s="3"/>
      <c r="I508" s="3"/>
      <c r="J508" s="3"/>
      <c r="K508" s="3"/>
      <c r="L508" s="3"/>
      <c r="M508" s="3"/>
    </row>
    <row r="509" spans="3:13" ht="90" customHeight="1" x14ac:dyDescent="0.2">
      <c r="C509" s="3"/>
      <c r="F509" s="3"/>
      <c r="G509" s="3"/>
      <c r="H509" s="3"/>
      <c r="I509" s="3"/>
      <c r="J509" s="3"/>
      <c r="K509" s="3"/>
      <c r="L509" s="3"/>
      <c r="M509" s="3"/>
    </row>
    <row r="510" spans="3:13" ht="90" customHeight="1" x14ac:dyDescent="0.2">
      <c r="C510" s="3"/>
      <c r="F510" s="3"/>
      <c r="G510" s="3"/>
      <c r="H510" s="3"/>
      <c r="I510" s="3"/>
      <c r="J510" s="3"/>
      <c r="K510" s="3"/>
      <c r="L510" s="3"/>
      <c r="M510" s="3"/>
    </row>
    <row r="511" spans="3:13" ht="90" customHeight="1" x14ac:dyDescent="0.2">
      <c r="C511" s="3"/>
      <c r="F511" s="3"/>
      <c r="G511" s="3"/>
      <c r="H511" s="3"/>
      <c r="I511" s="3"/>
      <c r="J511" s="3"/>
      <c r="K511" s="3"/>
      <c r="L511" s="3"/>
      <c r="M511" s="3"/>
    </row>
    <row r="512" spans="3:13" ht="90" customHeight="1" x14ac:dyDescent="0.2">
      <c r="C512" s="3"/>
      <c r="F512" s="3"/>
      <c r="G512" s="3"/>
      <c r="H512" s="3"/>
      <c r="I512" s="3"/>
      <c r="J512" s="3"/>
      <c r="K512" s="3"/>
      <c r="L512" s="3"/>
      <c r="M512" s="3"/>
    </row>
    <row r="513" spans="3:13" ht="90" customHeight="1" x14ac:dyDescent="0.2">
      <c r="C513" s="3"/>
      <c r="F513" s="3"/>
      <c r="G513" s="3"/>
      <c r="H513" s="3"/>
      <c r="I513" s="3"/>
      <c r="J513" s="3"/>
      <c r="K513" s="3"/>
      <c r="L513" s="3"/>
      <c r="M513" s="3"/>
    </row>
    <row r="514" spans="3:13" ht="90" customHeight="1" x14ac:dyDescent="0.2">
      <c r="C514" s="3"/>
      <c r="F514" s="3"/>
      <c r="G514" s="3"/>
      <c r="H514" s="3"/>
      <c r="I514" s="3"/>
      <c r="J514" s="3"/>
      <c r="K514" s="3"/>
      <c r="L514" s="3"/>
      <c r="M514" s="3"/>
    </row>
    <row r="515" spans="3:13" ht="90" customHeight="1" x14ac:dyDescent="0.2">
      <c r="C515" s="3"/>
      <c r="F515" s="3"/>
      <c r="G515" s="3"/>
      <c r="H515" s="3"/>
      <c r="I515" s="3"/>
      <c r="J515" s="3"/>
      <c r="K515" s="3"/>
      <c r="L515" s="3"/>
      <c r="M515" s="3"/>
    </row>
    <row r="516" spans="3:13" ht="90" customHeight="1" x14ac:dyDescent="0.2">
      <c r="C516" s="3"/>
      <c r="F516" s="3"/>
      <c r="G516" s="3"/>
      <c r="H516" s="3"/>
      <c r="I516" s="3"/>
      <c r="J516" s="3"/>
      <c r="K516" s="3"/>
      <c r="L516" s="3"/>
      <c r="M516" s="3"/>
    </row>
    <row r="517" spans="3:13" ht="90" customHeight="1" x14ac:dyDescent="0.2">
      <c r="C517" s="3"/>
      <c r="F517" s="3"/>
      <c r="G517" s="3"/>
      <c r="H517" s="3"/>
      <c r="I517" s="3"/>
      <c r="J517" s="3"/>
      <c r="K517" s="3"/>
      <c r="L517" s="3"/>
      <c r="M517" s="3"/>
    </row>
    <row r="518" spans="3:13" ht="90" customHeight="1" x14ac:dyDescent="0.2">
      <c r="C518" s="3"/>
      <c r="F518" s="3"/>
      <c r="G518" s="3"/>
      <c r="H518" s="3"/>
      <c r="I518" s="3"/>
      <c r="J518" s="3"/>
      <c r="K518" s="3"/>
      <c r="L518" s="3"/>
      <c r="M518" s="3"/>
    </row>
    <row r="519" spans="3:13" ht="90" customHeight="1" x14ac:dyDescent="0.2">
      <c r="C519" s="3"/>
      <c r="F519" s="3"/>
      <c r="G519" s="3"/>
      <c r="H519" s="3"/>
      <c r="I519" s="3"/>
      <c r="J519" s="3"/>
      <c r="K519" s="3"/>
      <c r="L519" s="3"/>
      <c r="M519" s="3"/>
    </row>
    <row r="520" spans="3:13" ht="90" customHeight="1" x14ac:dyDescent="0.2">
      <c r="C520" s="3"/>
      <c r="F520" s="3"/>
      <c r="G520" s="3"/>
      <c r="H520" s="3"/>
      <c r="I520" s="3"/>
      <c r="J520" s="3"/>
      <c r="K520" s="3"/>
      <c r="L520" s="3"/>
      <c r="M520" s="3"/>
    </row>
    <row r="521" spans="3:13" ht="90" customHeight="1" x14ac:dyDescent="0.2">
      <c r="C521" s="3"/>
      <c r="F521" s="3"/>
      <c r="G521" s="3"/>
      <c r="H521" s="3"/>
      <c r="I521" s="3"/>
      <c r="J521" s="3"/>
      <c r="K521" s="3"/>
      <c r="L521" s="3"/>
      <c r="M521" s="3"/>
    </row>
    <row r="522" spans="3:13" ht="90" customHeight="1" x14ac:dyDescent="0.2">
      <c r="C522" s="3"/>
      <c r="F522" s="3"/>
      <c r="G522" s="3"/>
      <c r="H522" s="3"/>
      <c r="I522" s="3"/>
      <c r="J522" s="3"/>
      <c r="K522" s="3"/>
      <c r="L522" s="3"/>
      <c r="M522" s="3"/>
    </row>
    <row r="523" spans="3:13" ht="90" customHeight="1" x14ac:dyDescent="0.2">
      <c r="C523" s="3"/>
      <c r="F523" s="3"/>
      <c r="G523" s="3"/>
      <c r="H523" s="3"/>
      <c r="I523" s="3"/>
      <c r="J523" s="3"/>
      <c r="K523" s="3"/>
      <c r="L523" s="3"/>
      <c r="M523" s="3"/>
    </row>
    <row r="524" spans="3:13" ht="90" customHeight="1" x14ac:dyDescent="0.2">
      <c r="C524" s="3"/>
      <c r="F524" s="3"/>
      <c r="G524" s="3"/>
      <c r="H524" s="3"/>
      <c r="I524" s="3"/>
      <c r="J524" s="3"/>
      <c r="K524" s="3"/>
      <c r="L524" s="3"/>
      <c r="M524" s="3"/>
    </row>
    <row r="525" spans="3:13" ht="90" customHeight="1" x14ac:dyDescent="0.2">
      <c r="C525" s="3"/>
      <c r="F525" s="3"/>
      <c r="G525" s="3"/>
      <c r="H525" s="3"/>
      <c r="I525" s="3"/>
      <c r="J525" s="3"/>
      <c r="K525" s="3"/>
      <c r="L525" s="3"/>
      <c r="M525" s="3"/>
    </row>
    <row r="526" spans="3:13" ht="90" customHeight="1" x14ac:dyDescent="0.2">
      <c r="C526" s="3"/>
      <c r="F526" s="3"/>
      <c r="G526" s="3"/>
      <c r="H526" s="3"/>
      <c r="I526" s="3"/>
      <c r="J526" s="3"/>
      <c r="K526" s="3"/>
      <c r="L526" s="3"/>
      <c r="M526" s="3"/>
    </row>
    <row r="527" spans="3:13" ht="90" customHeight="1" x14ac:dyDescent="0.2">
      <c r="C527" s="3"/>
      <c r="F527" s="3"/>
      <c r="G527" s="3"/>
      <c r="H527" s="3"/>
      <c r="I527" s="3"/>
      <c r="J527" s="3"/>
      <c r="K527" s="3"/>
      <c r="L527" s="3"/>
      <c r="M527" s="3"/>
    </row>
    <row r="528" spans="3:13" ht="90" customHeight="1" x14ac:dyDescent="0.2">
      <c r="C528" s="3"/>
      <c r="F528" s="3"/>
      <c r="G528" s="3"/>
      <c r="H528" s="3"/>
      <c r="I528" s="3"/>
      <c r="J528" s="3"/>
      <c r="K528" s="3"/>
      <c r="L528" s="3"/>
      <c r="M528" s="3"/>
    </row>
    <row r="529" spans="3:13" ht="90" customHeight="1" x14ac:dyDescent="0.2">
      <c r="C529" s="3"/>
      <c r="F529" s="3"/>
      <c r="G529" s="3"/>
      <c r="H529" s="3"/>
      <c r="I529" s="3"/>
      <c r="J529" s="3"/>
      <c r="K529" s="3"/>
      <c r="L529" s="3"/>
      <c r="M529" s="3"/>
    </row>
    <row r="530" spans="3:13" ht="90" customHeight="1" x14ac:dyDescent="0.2">
      <c r="C530" s="3"/>
      <c r="F530" s="3"/>
      <c r="G530" s="3"/>
      <c r="H530" s="3"/>
      <c r="I530" s="3"/>
      <c r="J530" s="3"/>
      <c r="K530" s="3"/>
      <c r="L530" s="3"/>
      <c r="M530" s="3"/>
    </row>
    <row r="531" spans="3:13" ht="90" customHeight="1" x14ac:dyDescent="0.2">
      <c r="C531" s="3"/>
      <c r="F531" s="3"/>
      <c r="G531" s="3"/>
      <c r="H531" s="3"/>
      <c r="I531" s="3"/>
      <c r="J531" s="3"/>
      <c r="K531" s="3"/>
      <c r="L531" s="3"/>
      <c r="M531" s="3"/>
    </row>
    <row r="532" spans="3:13" ht="90" customHeight="1" x14ac:dyDescent="0.2">
      <c r="C532" s="3"/>
      <c r="F532" s="3"/>
      <c r="G532" s="3"/>
      <c r="H532" s="3"/>
      <c r="I532" s="3"/>
      <c r="J532" s="3"/>
      <c r="K532" s="3"/>
      <c r="L532" s="3"/>
      <c r="M532" s="3"/>
    </row>
    <row r="533" spans="3:13" ht="90" customHeight="1" x14ac:dyDescent="0.2">
      <c r="C533" s="3"/>
      <c r="F533" s="3"/>
      <c r="G533" s="3"/>
      <c r="H533" s="3"/>
      <c r="I533" s="3"/>
      <c r="J533" s="3"/>
      <c r="K533" s="3"/>
      <c r="L533" s="3"/>
      <c r="M533" s="3"/>
    </row>
    <row r="534" spans="3:13" ht="90" customHeight="1" x14ac:dyDescent="0.2">
      <c r="C534" s="3"/>
      <c r="F534" s="3"/>
      <c r="G534" s="3"/>
      <c r="H534" s="3"/>
      <c r="I534" s="3"/>
      <c r="J534" s="3"/>
      <c r="K534" s="3"/>
      <c r="L534" s="3"/>
      <c r="M534" s="3"/>
    </row>
    <row r="535" spans="3:13" ht="90" customHeight="1" x14ac:dyDescent="0.2">
      <c r="C535" s="3"/>
      <c r="F535" s="3"/>
      <c r="G535" s="3"/>
      <c r="H535" s="3"/>
      <c r="I535" s="3"/>
      <c r="J535" s="3"/>
      <c r="K535" s="3"/>
      <c r="L535" s="3"/>
      <c r="M535" s="3"/>
    </row>
    <row r="536" spans="3:13" ht="90" customHeight="1" x14ac:dyDescent="0.2">
      <c r="C536" s="3"/>
      <c r="F536" s="3"/>
      <c r="G536" s="3"/>
      <c r="H536" s="3"/>
      <c r="I536" s="3"/>
      <c r="J536" s="3"/>
      <c r="K536" s="3"/>
      <c r="L536" s="3"/>
      <c r="M536" s="3"/>
    </row>
    <row r="537" spans="3:13" ht="90" customHeight="1" x14ac:dyDescent="0.2">
      <c r="C537" s="3"/>
      <c r="F537" s="3"/>
      <c r="G537" s="3"/>
      <c r="H537" s="3"/>
      <c r="I537" s="3"/>
      <c r="J537" s="3"/>
      <c r="K537" s="3"/>
      <c r="L537" s="3"/>
      <c r="M537" s="3"/>
    </row>
    <row r="538" spans="3:13" ht="90" customHeight="1" x14ac:dyDescent="0.2">
      <c r="C538" s="3"/>
      <c r="F538" s="3"/>
      <c r="G538" s="3"/>
      <c r="H538" s="3"/>
      <c r="I538" s="3"/>
      <c r="J538" s="3"/>
      <c r="K538" s="3"/>
      <c r="L538" s="3"/>
      <c r="M538" s="3"/>
    </row>
    <row r="539" spans="3:13" ht="90" customHeight="1" x14ac:dyDescent="0.2">
      <c r="C539" s="3"/>
      <c r="F539" s="3"/>
      <c r="G539" s="3"/>
      <c r="H539" s="3"/>
      <c r="I539" s="3"/>
      <c r="J539" s="3"/>
      <c r="K539" s="3"/>
      <c r="L539" s="3"/>
      <c r="M539" s="3"/>
    </row>
    <row r="540" spans="3:13" ht="90" customHeight="1" x14ac:dyDescent="0.2">
      <c r="C540" s="3"/>
      <c r="F540" s="3"/>
      <c r="G540" s="3"/>
      <c r="H540" s="3"/>
      <c r="I540" s="3"/>
      <c r="J540" s="3"/>
      <c r="K540" s="3"/>
      <c r="L540" s="3"/>
      <c r="M540" s="3"/>
    </row>
    <row r="541" spans="3:13" ht="90" customHeight="1" x14ac:dyDescent="0.2">
      <c r="C541" s="3"/>
      <c r="F541" s="3"/>
      <c r="G541" s="3"/>
      <c r="H541" s="3"/>
      <c r="I541" s="3"/>
      <c r="J541" s="3"/>
      <c r="K541" s="3"/>
      <c r="L541" s="3"/>
      <c r="M541" s="3"/>
    </row>
    <row r="542" spans="3:13" ht="90" customHeight="1" x14ac:dyDescent="0.2">
      <c r="C542" s="3"/>
      <c r="F542" s="3"/>
      <c r="G542" s="3"/>
      <c r="H542" s="3"/>
      <c r="I542" s="3"/>
      <c r="J542" s="3"/>
      <c r="K542" s="3"/>
      <c r="L542" s="3"/>
      <c r="M542" s="3"/>
    </row>
    <row r="543" spans="3:13" ht="90" customHeight="1" x14ac:dyDescent="0.2">
      <c r="C543" s="3"/>
      <c r="F543" s="3"/>
      <c r="G543" s="3"/>
      <c r="H543" s="3"/>
      <c r="I543" s="3"/>
      <c r="J543" s="3"/>
      <c r="K543" s="3"/>
      <c r="L543" s="3"/>
      <c r="M543" s="3"/>
    </row>
    <row r="544" spans="3:13" ht="90" customHeight="1" x14ac:dyDescent="0.2">
      <c r="C544" s="3"/>
      <c r="F544" s="3"/>
      <c r="G544" s="3"/>
      <c r="H544" s="3"/>
      <c r="I544" s="3"/>
      <c r="J544" s="3"/>
      <c r="K544" s="3"/>
      <c r="L544" s="3"/>
      <c r="M544" s="3"/>
    </row>
    <row r="545" spans="3:13" ht="90" customHeight="1" x14ac:dyDescent="0.2">
      <c r="C545" s="3"/>
      <c r="F545" s="3"/>
      <c r="G545" s="3"/>
      <c r="H545" s="3"/>
      <c r="I545" s="3"/>
      <c r="J545" s="3"/>
      <c r="K545" s="3"/>
      <c r="L545" s="3"/>
      <c r="M545" s="3"/>
    </row>
    <row r="546" spans="3:13" ht="90" customHeight="1" x14ac:dyDescent="0.2">
      <c r="C546" s="3"/>
      <c r="F546" s="3"/>
      <c r="G546" s="3"/>
      <c r="H546" s="3"/>
      <c r="I546" s="3"/>
      <c r="J546" s="3"/>
      <c r="K546" s="3"/>
      <c r="L546" s="3"/>
      <c r="M546" s="3"/>
    </row>
    <row r="547" spans="3:13" ht="90" customHeight="1" x14ac:dyDescent="0.2">
      <c r="C547" s="3"/>
      <c r="F547" s="3"/>
      <c r="G547" s="3"/>
      <c r="H547" s="3"/>
      <c r="I547" s="3"/>
      <c r="J547" s="3"/>
      <c r="K547" s="3"/>
      <c r="L547" s="3"/>
      <c r="M547" s="3"/>
    </row>
    <row r="548" spans="3:13" ht="90" customHeight="1" x14ac:dyDescent="0.2">
      <c r="C548" s="3"/>
      <c r="F548" s="3"/>
      <c r="G548" s="3"/>
      <c r="H548" s="3"/>
      <c r="I548" s="3"/>
      <c r="J548" s="3"/>
      <c r="K548" s="3"/>
      <c r="L548" s="3"/>
      <c r="M548" s="3"/>
    </row>
    <row r="549" spans="3:13" ht="90" customHeight="1" x14ac:dyDescent="0.2">
      <c r="C549" s="3"/>
      <c r="F549" s="3"/>
      <c r="G549" s="3"/>
      <c r="H549" s="3"/>
      <c r="I549" s="3"/>
      <c r="J549" s="3"/>
      <c r="K549" s="3"/>
      <c r="L549" s="3"/>
      <c r="M549" s="3"/>
    </row>
    <row r="550" spans="3:13" ht="90" customHeight="1" x14ac:dyDescent="0.2">
      <c r="C550" s="3"/>
      <c r="F550" s="3"/>
      <c r="G550" s="3"/>
      <c r="H550" s="3"/>
      <c r="I550" s="3"/>
      <c r="J550" s="3"/>
      <c r="K550" s="3"/>
      <c r="L550" s="3"/>
      <c r="M550" s="3"/>
    </row>
    <row r="551" spans="3:13" ht="90" customHeight="1" x14ac:dyDescent="0.2">
      <c r="C551" s="3"/>
      <c r="F551" s="3"/>
      <c r="G551" s="3"/>
      <c r="H551" s="3"/>
      <c r="I551" s="3"/>
      <c r="J551" s="3"/>
      <c r="K551" s="3"/>
      <c r="L551" s="3"/>
      <c r="M551" s="3"/>
    </row>
    <row r="552" spans="3:13" ht="90" customHeight="1" x14ac:dyDescent="0.2">
      <c r="C552" s="3"/>
      <c r="F552" s="3"/>
      <c r="G552" s="3"/>
      <c r="H552" s="3"/>
      <c r="I552" s="3"/>
      <c r="J552" s="3"/>
      <c r="K552" s="3"/>
      <c r="L552" s="3"/>
      <c r="M552" s="3"/>
    </row>
    <row r="553" spans="3:13" ht="90" customHeight="1" x14ac:dyDescent="0.2">
      <c r="C553" s="3"/>
      <c r="F553" s="3"/>
      <c r="G553" s="3"/>
      <c r="H553" s="3"/>
      <c r="I553" s="3"/>
      <c r="J553" s="3"/>
      <c r="K553" s="3"/>
      <c r="L553" s="3"/>
      <c r="M553" s="3"/>
    </row>
    <row r="554" spans="3:13" ht="90" customHeight="1" x14ac:dyDescent="0.2">
      <c r="C554" s="3"/>
      <c r="F554" s="3"/>
      <c r="G554" s="3"/>
      <c r="H554" s="3"/>
      <c r="I554" s="3"/>
      <c r="J554" s="3"/>
      <c r="K554" s="3"/>
      <c r="L554" s="3"/>
      <c r="M554" s="3"/>
    </row>
    <row r="555" spans="3:13" ht="90" customHeight="1" x14ac:dyDescent="0.2">
      <c r="C555" s="3"/>
      <c r="F555" s="3"/>
      <c r="G555" s="3"/>
      <c r="H555" s="3"/>
      <c r="I555" s="3"/>
      <c r="J555" s="3"/>
      <c r="K555" s="3"/>
      <c r="L555" s="3"/>
      <c r="M555" s="3"/>
    </row>
    <row r="556" spans="3:13" ht="90" customHeight="1" x14ac:dyDescent="0.2">
      <c r="C556" s="3"/>
      <c r="F556" s="3"/>
      <c r="G556" s="3"/>
      <c r="H556" s="3"/>
      <c r="I556" s="3"/>
      <c r="J556" s="3"/>
      <c r="K556" s="3"/>
      <c r="L556" s="3"/>
      <c r="M556" s="3"/>
    </row>
    <row r="557" spans="3:13" ht="90" customHeight="1" x14ac:dyDescent="0.2">
      <c r="C557" s="3"/>
      <c r="F557" s="3"/>
      <c r="G557" s="3"/>
      <c r="H557" s="3"/>
      <c r="I557" s="3"/>
      <c r="J557" s="3"/>
      <c r="K557" s="3"/>
      <c r="L557" s="3"/>
      <c r="M557" s="3"/>
    </row>
    <row r="558" spans="3:13" ht="90" customHeight="1" x14ac:dyDescent="0.2">
      <c r="C558" s="3"/>
      <c r="F558" s="3"/>
      <c r="G558" s="3"/>
      <c r="H558" s="3"/>
      <c r="I558" s="3"/>
      <c r="J558" s="3"/>
      <c r="K558" s="3"/>
      <c r="L558" s="3"/>
      <c r="M558" s="3"/>
    </row>
    <row r="559" spans="3:13" ht="90" customHeight="1" x14ac:dyDescent="0.2">
      <c r="C559" s="3"/>
      <c r="F559" s="3"/>
      <c r="G559" s="3"/>
      <c r="H559" s="3"/>
      <c r="I559" s="3"/>
      <c r="J559" s="3"/>
      <c r="K559" s="3"/>
      <c r="L559" s="3"/>
      <c r="M559" s="3"/>
    </row>
    <row r="560" spans="3:13" ht="90" customHeight="1" x14ac:dyDescent="0.2">
      <c r="C560" s="3"/>
      <c r="F560" s="3"/>
      <c r="G560" s="3"/>
      <c r="H560" s="3"/>
      <c r="I560" s="3"/>
      <c r="J560" s="3"/>
      <c r="K560" s="3"/>
      <c r="L560" s="3"/>
      <c r="M560" s="3"/>
    </row>
    <row r="561" spans="3:13" ht="90" customHeight="1" x14ac:dyDescent="0.2">
      <c r="C561" s="3"/>
      <c r="F561" s="3"/>
      <c r="G561" s="3"/>
      <c r="H561" s="3"/>
      <c r="I561" s="3"/>
      <c r="J561" s="3"/>
      <c r="K561" s="3"/>
      <c r="L561" s="3"/>
      <c r="M561" s="3"/>
    </row>
    <row r="562" spans="3:13" ht="90" customHeight="1" x14ac:dyDescent="0.2">
      <c r="C562" s="3"/>
      <c r="F562" s="3"/>
      <c r="G562" s="3"/>
      <c r="H562" s="3"/>
      <c r="I562" s="3"/>
      <c r="J562" s="3"/>
      <c r="K562" s="3"/>
      <c r="L562" s="3"/>
      <c r="M562" s="3"/>
    </row>
    <row r="563" spans="3:13" ht="90" customHeight="1" x14ac:dyDescent="0.2">
      <c r="C563" s="3"/>
      <c r="F563" s="3"/>
      <c r="G563" s="3"/>
      <c r="H563" s="3"/>
      <c r="I563" s="3"/>
      <c r="J563" s="3"/>
      <c r="K563" s="3"/>
      <c r="L563" s="3"/>
      <c r="M563" s="3"/>
    </row>
    <row r="564" spans="3:13" ht="90" customHeight="1" x14ac:dyDescent="0.2">
      <c r="C564" s="3"/>
      <c r="F564" s="3"/>
      <c r="G564" s="3"/>
      <c r="H564" s="3"/>
      <c r="I564" s="3"/>
      <c r="J564" s="3"/>
      <c r="K564" s="3"/>
      <c r="L564" s="3"/>
      <c r="M564" s="3"/>
    </row>
    <row r="565" spans="3:13" ht="90" customHeight="1" x14ac:dyDescent="0.2">
      <c r="C565" s="3"/>
      <c r="F565" s="3"/>
      <c r="G565" s="3"/>
      <c r="H565" s="3"/>
      <c r="I565" s="3"/>
      <c r="J565" s="3"/>
      <c r="K565" s="3"/>
      <c r="L565" s="3"/>
      <c r="M565" s="3"/>
    </row>
    <row r="566" spans="3:13" ht="90" customHeight="1" x14ac:dyDescent="0.2">
      <c r="C566" s="3"/>
      <c r="F566" s="3"/>
      <c r="G566" s="3"/>
      <c r="H566" s="3"/>
      <c r="I566" s="3"/>
      <c r="J566" s="3"/>
      <c r="K566" s="3"/>
      <c r="L566" s="3"/>
      <c r="M566" s="3"/>
    </row>
    <row r="567" spans="3:13" ht="90" customHeight="1" x14ac:dyDescent="0.2">
      <c r="C567" s="3"/>
      <c r="F567" s="3"/>
      <c r="G567" s="3"/>
      <c r="H567" s="3"/>
      <c r="I567" s="3"/>
      <c r="J567" s="3"/>
      <c r="K567" s="3"/>
      <c r="L567" s="3"/>
      <c r="M567" s="3"/>
    </row>
    <row r="568" spans="3:13" ht="90" customHeight="1" x14ac:dyDescent="0.2">
      <c r="C568" s="3"/>
      <c r="F568" s="3"/>
      <c r="G568" s="3"/>
      <c r="H568" s="3"/>
      <c r="I568" s="3"/>
      <c r="J568" s="3"/>
      <c r="K568" s="3"/>
      <c r="L568" s="3"/>
      <c r="M568" s="3"/>
    </row>
    <row r="569" spans="3:13" ht="90" customHeight="1" x14ac:dyDescent="0.2">
      <c r="C569" s="3"/>
      <c r="F569" s="3"/>
      <c r="G569" s="3"/>
      <c r="H569" s="3"/>
      <c r="I569" s="3"/>
      <c r="J569" s="3"/>
      <c r="K569" s="3"/>
      <c r="L569" s="3"/>
      <c r="M569" s="3"/>
    </row>
    <row r="570" spans="3:13" ht="90" customHeight="1" x14ac:dyDescent="0.2">
      <c r="C570" s="3"/>
      <c r="F570" s="3"/>
      <c r="G570" s="3"/>
      <c r="H570" s="3"/>
      <c r="I570" s="3"/>
      <c r="J570" s="3"/>
      <c r="K570" s="3"/>
      <c r="L570" s="3"/>
      <c r="M570" s="3"/>
    </row>
    <row r="571" spans="3:13" ht="90" customHeight="1" x14ac:dyDescent="0.2">
      <c r="C571" s="3"/>
      <c r="F571" s="3"/>
      <c r="G571" s="3"/>
      <c r="H571" s="3"/>
      <c r="I571" s="3"/>
      <c r="J571" s="3"/>
      <c r="K571" s="3"/>
      <c r="L571" s="3"/>
      <c r="M571" s="3"/>
    </row>
    <row r="572" spans="3:13" ht="90" customHeight="1" x14ac:dyDescent="0.2">
      <c r="C572" s="3"/>
      <c r="F572" s="3"/>
      <c r="G572" s="3"/>
      <c r="H572" s="3"/>
      <c r="I572" s="3"/>
      <c r="J572" s="3"/>
      <c r="K572" s="3"/>
      <c r="L572" s="3"/>
      <c r="M572" s="3"/>
    </row>
    <row r="573" spans="3:13" ht="90" customHeight="1" x14ac:dyDescent="0.2">
      <c r="C573" s="3"/>
      <c r="F573" s="3"/>
      <c r="G573" s="3"/>
      <c r="H573" s="3"/>
      <c r="I573" s="3"/>
      <c r="J573" s="3"/>
      <c r="K573" s="3"/>
      <c r="L573" s="3"/>
      <c r="M573" s="3"/>
    </row>
    <row r="574" spans="3:13" ht="90" customHeight="1" x14ac:dyDescent="0.2">
      <c r="C574" s="3"/>
      <c r="F574" s="3"/>
      <c r="G574" s="3"/>
      <c r="H574" s="3"/>
      <c r="I574" s="3"/>
      <c r="J574" s="3"/>
      <c r="K574" s="3"/>
      <c r="L574" s="3"/>
      <c r="M574" s="3"/>
    </row>
    <row r="575" spans="3:13" ht="90" customHeight="1" x14ac:dyDescent="0.2">
      <c r="C575" s="3"/>
      <c r="F575" s="3"/>
      <c r="G575" s="3"/>
      <c r="H575" s="3"/>
      <c r="I575" s="3"/>
      <c r="J575" s="3"/>
      <c r="K575" s="3"/>
      <c r="L575" s="3"/>
      <c r="M575" s="3"/>
    </row>
    <row r="576" spans="3:13" ht="90" customHeight="1" x14ac:dyDescent="0.2">
      <c r="C576" s="3"/>
      <c r="F576" s="3"/>
      <c r="G576" s="3"/>
      <c r="H576" s="3"/>
      <c r="I576" s="3"/>
      <c r="J576" s="3"/>
      <c r="K576" s="3"/>
      <c r="L576" s="3"/>
      <c r="M576" s="3"/>
    </row>
    <row r="577" spans="3:13" ht="90" customHeight="1" x14ac:dyDescent="0.2">
      <c r="C577" s="3"/>
      <c r="F577" s="3"/>
      <c r="G577" s="3"/>
      <c r="H577" s="3"/>
      <c r="I577" s="3"/>
      <c r="J577" s="3"/>
      <c r="K577" s="3"/>
      <c r="L577" s="3"/>
      <c r="M577" s="3"/>
    </row>
    <row r="578" spans="3:13" ht="90" customHeight="1" x14ac:dyDescent="0.2">
      <c r="C578" s="3"/>
      <c r="F578" s="3"/>
      <c r="G578" s="3"/>
      <c r="H578" s="3"/>
      <c r="I578" s="3"/>
      <c r="J578" s="3"/>
      <c r="K578" s="3"/>
      <c r="L578" s="3"/>
      <c r="M578" s="3"/>
    </row>
    <row r="579" spans="3:13" ht="90" customHeight="1" x14ac:dyDescent="0.2">
      <c r="C579" s="3"/>
      <c r="F579" s="3"/>
      <c r="G579" s="3"/>
      <c r="H579" s="3"/>
      <c r="I579" s="3"/>
      <c r="J579" s="3"/>
      <c r="K579" s="3"/>
      <c r="L579" s="3"/>
      <c r="M579" s="3"/>
    </row>
    <row r="580" spans="3:13" ht="90" customHeight="1" x14ac:dyDescent="0.2">
      <c r="C580" s="3"/>
      <c r="F580" s="3"/>
      <c r="G580" s="3"/>
      <c r="H580" s="3"/>
      <c r="I580" s="3"/>
      <c r="J580" s="3"/>
      <c r="K580" s="3"/>
      <c r="L580" s="3"/>
      <c r="M580" s="3"/>
    </row>
    <row r="581" spans="3:13" ht="90" customHeight="1" x14ac:dyDescent="0.2">
      <c r="C581" s="3"/>
      <c r="F581" s="3"/>
      <c r="G581" s="3"/>
      <c r="H581" s="3"/>
      <c r="I581" s="3"/>
      <c r="J581" s="3"/>
      <c r="K581" s="3"/>
      <c r="L581" s="3"/>
      <c r="M581" s="3"/>
    </row>
    <row r="582" spans="3:13" ht="90" customHeight="1" x14ac:dyDescent="0.2">
      <c r="C582" s="3"/>
      <c r="F582" s="3"/>
      <c r="G582" s="3"/>
      <c r="H582" s="3"/>
      <c r="I582" s="3"/>
      <c r="J582" s="3"/>
      <c r="K582" s="3"/>
      <c r="L582" s="3"/>
      <c r="M582" s="3"/>
    </row>
    <row r="583" spans="3:13" ht="90" customHeight="1" x14ac:dyDescent="0.2">
      <c r="C583" s="3"/>
      <c r="F583" s="3"/>
      <c r="G583" s="3"/>
      <c r="H583" s="3"/>
      <c r="I583" s="3"/>
      <c r="J583" s="3"/>
      <c r="K583" s="3"/>
      <c r="L583" s="3"/>
      <c r="M583" s="3"/>
    </row>
    <row r="584" spans="3:13" ht="90" customHeight="1" x14ac:dyDescent="0.2">
      <c r="C584" s="3"/>
      <c r="F584" s="3"/>
      <c r="G584" s="3"/>
      <c r="H584" s="3"/>
      <c r="I584" s="3"/>
      <c r="J584" s="3"/>
      <c r="K584" s="3"/>
      <c r="L584" s="3"/>
      <c r="M584" s="3"/>
    </row>
    <row r="585" spans="3:13" ht="90" customHeight="1" x14ac:dyDescent="0.2">
      <c r="C585" s="3"/>
      <c r="F585" s="3"/>
      <c r="G585" s="3"/>
      <c r="H585" s="3"/>
      <c r="I585" s="3"/>
      <c r="J585" s="3"/>
      <c r="K585" s="3"/>
      <c r="L585" s="3"/>
      <c r="M585" s="3"/>
    </row>
    <row r="586" spans="3:13" ht="90" customHeight="1" x14ac:dyDescent="0.2">
      <c r="C586" s="3"/>
      <c r="F586" s="3"/>
      <c r="G586" s="3"/>
      <c r="H586" s="3"/>
      <c r="I586" s="3"/>
      <c r="J586" s="3"/>
      <c r="K586" s="3"/>
      <c r="L586" s="3"/>
      <c r="M586" s="3"/>
    </row>
    <row r="587" spans="3:13" ht="90" customHeight="1" x14ac:dyDescent="0.2">
      <c r="C587" s="3"/>
      <c r="F587" s="3"/>
      <c r="G587" s="3"/>
      <c r="H587" s="3"/>
      <c r="I587" s="3"/>
      <c r="J587" s="3"/>
      <c r="K587" s="3"/>
      <c r="L587" s="3"/>
      <c r="M587" s="3"/>
    </row>
    <row r="588" spans="3:13" ht="90" customHeight="1" x14ac:dyDescent="0.2">
      <c r="C588" s="3"/>
      <c r="F588" s="3"/>
      <c r="G588" s="3"/>
      <c r="H588" s="3"/>
      <c r="I588" s="3"/>
      <c r="J588" s="3"/>
      <c r="K588" s="3"/>
      <c r="L588" s="3"/>
      <c r="M588" s="3"/>
    </row>
    <row r="589" spans="3:13" ht="90" customHeight="1" x14ac:dyDescent="0.2">
      <c r="C589" s="3"/>
      <c r="F589" s="3"/>
      <c r="G589" s="3"/>
      <c r="H589" s="3"/>
      <c r="I589" s="3"/>
      <c r="J589" s="3"/>
      <c r="K589" s="3"/>
      <c r="L589" s="3"/>
      <c r="M589" s="3"/>
    </row>
    <row r="590" spans="3:13" ht="90" customHeight="1" x14ac:dyDescent="0.2">
      <c r="C590" s="3"/>
      <c r="F590" s="3"/>
      <c r="G590" s="3"/>
      <c r="H590" s="3"/>
      <c r="I590" s="3"/>
      <c r="J590" s="3"/>
      <c r="K590" s="3"/>
      <c r="L590" s="3"/>
      <c r="M590" s="3"/>
    </row>
    <row r="591" spans="3:13" ht="90" customHeight="1" x14ac:dyDescent="0.2">
      <c r="C591" s="3"/>
      <c r="F591" s="3"/>
      <c r="G591" s="3"/>
      <c r="H591" s="3"/>
      <c r="I591" s="3"/>
      <c r="J591" s="3"/>
      <c r="K591" s="3"/>
      <c r="L591" s="3"/>
      <c r="M591" s="3"/>
    </row>
    <row r="592" spans="3:13" ht="90" customHeight="1" x14ac:dyDescent="0.2">
      <c r="C592" s="3"/>
      <c r="F592" s="3"/>
      <c r="G592" s="3"/>
      <c r="H592" s="3"/>
      <c r="I592" s="3"/>
      <c r="J592" s="3"/>
      <c r="K592" s="3"/>
      <c r="L592" s="3"/>
      <c r="M592" s="3"/>
    </row>
    <row r="593" spans="3:13" ht="90" customHeight="1" x14ac:dyDescent="0.2">
      <c r="C593" s="3"/>
      <c r="F593" s="3"/>
      <c r="G593" s="3"/>
      <c r="H593" s="3"/>
      <c r="I593" s="3"/>
      <c r="J593" s="3"/>
      <c r="K593" s="3"/>
      <c r="L593" s="3"/>
      <c r="M593" s="3"/>
    </row>
    <row r="594" spans="3:13" ht="90" customHeight="1" x14ac:dyDescent="0.2">
      <c r="C594" s="3"/>
      <c r="F594" s="3"/>
      <c r="G594" s="3"/>
      <c r="H594" s="3"/>
      <c r="I594" s="3"/>
      <c r="J594" s="3"/>
      <c r="K594" s="3"/>
      <c r="L594" s="3"/>
      <c r="M594" s="3"/>
    </row>
    <row r="595" spans="3:13" ht="90" customHeight="1" x14ac:dyDescent="0.2">
      <c r="C595" s="3"/>
      <c r="F595" s="3"/>
      <c r="G595" s="3"/>
      <c r="H595" s="3"/>
      <c r="I595" s="3"/>
      <c r="J595" s="3"/>
      <c r="K595" s="3"/>
      <c r="L595" s="3"/>
      <c r="M595" s="3"/>
    </row>
    <row r="596" spans="3:13" ht="90" customHeight="1" x14ac:dyDescent="0.2">
      <c r="C596" s="3"/>
      <c r="F596" s="3"/>
      <c r="G596" s="3"/>
      <c r="H596" s="3"/>
      <c r="I596" s="3"/>
      <c r="J596" s="3"/>
      <c r="K596" s="3"/>
      <c r="L596" s="3"/>
      <c r="M596" s="3"/>
    </row>
    <row r="597" spans="3:13" ht="90" customHeight="1" x14ac:dyDescent="0.2">
      <c r="C597" s="3"/>
      <c r="F597" s="3"/>
      <c r="G597" s="3"/>
      <c r="H597" s="3"/>
      <c r="I597" s="3"/>
      <c r="J597" s="3"/>
      <c r="K597" s="3"/>
      <c r="L597" s="3"/>
      <c r="M597" s="3"/>
    </row>
    <row r="598" spans="3:13" ht="90" customHeight="1" x14ac:dyDescent="0.2">
      <c r="C598" s="3"/>
      <c r="F598" s="3"/>
      <c r="G598" s="3"/>
      <c r="H598" s="3"/>
      <c r="I598" s="3"/>
      <c r="J598" s="3"/>
      <c r="K598" s="3"/>
      <c r="L598" s="3"/>
      <c r="M598" s="3"/>
    </row>
    <row r="599" spans="3:13" ht="90" customHeight="1" x14ac:dyDescent="0.2">
      <c r="C599" s="3"/>
      <c r="F599" s="3"/>
      <c r="G599" s="3"/>
      <c r="H599" s="3"/>
      <c r="I599" s="3"/>
      <c r="J599" s="3"/>
      <c r="K599" s="3"/>
      <c r="L599" s="3"/>
      <c r="M599" s="3"/>
    </row>
    <row r="600" spans="3:13" ht="90" customHeight="1" x14ac:dyDescent="0.2">
      <c r="C600" s="3"/>
      <c r="F600" s="3"/>
      <c r="G600" s="3"/>
      <c r="H600" s="3"/>
      <c r="I600" s="3"/>
      <c r="J600" s="3"/>
      <c r="K600" s="3"/>
      <c r="L600" s="3"/>
      <c r="M600" s="3"/>
    </row>
    <row r="601" spans="3:13" ht="90" customHeight="1" x14ac:dyDescent="0.2">
      <c r="C601" s="3"/>
      <c r="F601" s="3"/>
      <c r="G601" s="3"/>
      <c r="H601" s="3"/>
      <c r="I601" s="3"/>
      <c r="J601" s="3"/>
      <c r="K601" s="3"/>
      <c r="L601" s="3"/>
      <c r="M601" s="3"/>
    </row>
    <row r="602" spans="3:13" ht="90" customHeight="1" x14ac:dyDescent="0.2">
      <c r="C602" s="3"/>
      <c r="F602" s="3"/>
      <c r="G602" s="3"/>
      <c r="H602" s="3"/>
      <c r="I602" s="3"/>
      <c r="J602" s="3"/>
      <c r="K602" s="3"/>
      <c r="L602" s="3"/>
      <c r="M602" s="3"/>
    </row>
    <row r="603" spans="3:13" ht="90" customHeight="1" x14ac:dyDescent="0.2">
      <c r="C603" s="3"/>
      <c r="F603" s="3"/>
      <c r="G603" s="3"/>
      <c r="H603" s="3"/>
      <c r="I603" s="3"/>
      <c r="J603" s="3"/>
      <c r="K603" s="3"/>
      <c r="L603" s="3"/>
      <c r="M603" s="3"/>
    </row>
    <row r="604" spans="3:13" ht="90" customHeight="1" x14ac:dyDescent="0.2">
      <c r="C604" s="3"/>
      <c r="F604" s="3"/>
      <c r="G604" s="3"/>
      <c r="H604" s="3"/>
      <c r="I604" s="3"/>
      <c r="J604" s="3"/>
      <c r="K604" s="3"/>
      <c r="L604" s="3"/>
      <c r="M604" s="3"/>
    </row>
    <row r="605" spans="3:13" ht="90" customHeight="1" x14ac:dyDescent="0.2">
      <c r="C605" s="3"/>
      <c r="F605" s="3"/>
      <c r="G605" s="3"/>
      <c r="H605" s="3"/>
      <c r="I605" s="3"/>
      <c r="J605" s="3"/>
      <c r="K605" s="3"/>
      <c r="L605" s="3"/>
      <c r="M605" s="3"/>
    </row>
    <row r="606" spans="3:13" ht="90" customHeight="1" x14ac:dyDescent="0.2">
      <c r="C606" s="3"/>
      <c r="F606" s="3"/>
      <c r="G606" s="3"/>
      <c r="H606" s="3"/>
      <c r="I606" s="3"/>
      <c r="J606" s="3"/>
      <c r="K606" s="3"/>
      <c r="L606" s="3"/>
      <c r="M606" s="3"/>
    </row>
    <row r="607" spans="3:13" ht="90" customHeight="1" x14ac:dyDescent="0.2">
      <c r="C607" s="3"/>
      <c r="F607" s="3"/>
      <c r="G607" s="3"/>
      <c r="H607" s="3"/>
      <c r="I607" s="3"/>
      <c r="J607" s="3"/>
      <c r="K607" s="3"/>
      <c r="L607" s="3"/>
      <c r="M607" s="3"/>
    </row>
    <row r="608" spans="3:13" ht="90" customHeight="1" x14ac:dyDescent="0.2">
      <c r="C608" s="3"/>
      <c r="F608" s="3"/>
      <c r="G608" s="3"/>
      <c r="H608" s="3"/>
      <c r="I608" s="3"/>
      <c r="J608" s="3"/>
      <c r="K608" s="3"/>
      <c r="L608" s="3"/>
      <c r="M608" s="3"/>
    </row>
    <row r="609" spans="3:13" ht="90" customHeight="1" x14ac:dyDescent="0.2">
      <c r="C609" s="3"/>
      <c r="F609" s="3"/>
      <c r="G609" s="3"/>
      <c r="H609" s="3"/>
      <c r="I609" s="3"/>
      <c r="J609" s="3"/>
      <c r="K609" s="3"/>
      <c r="L609" s="3"/>
      <c r="M609" s="3"/>
    </row>
    <row r="610" spans="3:13" ht="90" customHeight="1" x14ac:dyDescent="0.2">
      <c r="C610" s="3"/>
      <c r="F610" s="3"/>
      <c r="G610" s="3"/>
      <c r="H610" s="3"/>
      <c r="I610" s="3"/>
      <c r="J610" s="3"/>
      <c r="K610" s="3"/>
      <c r="L610" s="3"/>
      <c r="M610" s="3"/>
    </row>
    <row r="611" spans="3:13" ht="90" customHeight="1" x14ac:dyDescent="0.2">
      <c r="C611" s="3"/>
      <c r="F611" s="3"/>
      <c r="G611" s="3"/>
      <c r="H611" s="3"/>
      <c r="I611" s="3"/>
      <c r="J611" s="3"/>
      <c r="K611" s="3"/>
      <c r="L611" s="3"/>
      <c r="M611" s="3"/>
    </row>
    <row r="612" spans="3:13" ht="90" customHeight="1" x14ac:dyDescent="0.2">
      <c r="C612" s="3"/>
      <c r="F612" s="3"/>
      <c r="G612" s="3"/>
      <c r="H612" s="3"/>
      <c r="I612" s="3"/>
      <c r="J612" s="3"/>
      <c r="K612" s="3"/>
      <c r="L612" s="3"/>
      <c r="M612" s="3"/>
    </row>
    <row r="613" spans="3:13" ht="90" customHeight="1" x14ac:dyDescent="0.2">
      <c r="C613" s="3"/>
      <c r="F613" s="3"/>
      <c r="G613" s="3"/>
      <c r="H613" s="3"/>
      <c r="I613" s="3"/>
      <c r="J613" s="3"/>
      <c r="K613" s="3"/>
      <c r="L613" s="3"/>
      <c r="M613" s="3"/>
    </row>
    <row r="614" spans="3:13" ht="90" customHeight="1" x14ac:dyDescent="0.2">
      <c r="C614" s="3"/>
      <c r="F614" s="3"/>
      <c r="G614" s="3"/>
      <c r="H614" s="3"/>
      <c r="I614" s="3"/>
      <c r="J614" s="3"/>
      <c r="K614" s="3"/>
      <c r="L614" s="3"/>
      <c r="M614" s="3"/>
    </row>
    <row r="615" spans="3:13" ht="90" customHeight="1" x14ac:dyDescent="0.2">
      <c r="C615" s="3"/>
      <c r="F615" s="3"/>
      <c r="G615" s="3"/>
      <c r="H615" s="3"/>
      <c r="I615" s="3"/>
      <c r="J615" s="3"/>
      <c r="K615" s="3"/>
      <c r="L615" s="3"/>
      <c r="M615" s="3"/>
    </row>
    <row r="616" spans="3:13" ht="90" customHeight="1" x14ac:dyDescent="0.2">
      <c r="C616" s="3"/>
      <c r="F616" s="3"/>
      <c r="G616" s="3"/>
      <c r="H616" s="3"/>
      <c r="I616" s="3"/>
      <c r="J616" s="3"/>
      <c r="K616" s="3"/>
      <c r="L616" s="3"/>
      <c r="M616" s="3"/>
    </row>
    <row r="617" spans="3:13" ht="90" customHeight="1" x14ac:dyDescent="0.2">
      <c r="C617" s="3"/>
      <c r="F617" s="3"/>
      <c r="G617" s="3"/>
      <c r="H617" s="3"/>
      <c r="I617" s="3"/>
      <c r="J617" s="3"/>
      <c r="K617" s="3"/>
      <c r="L617" s="3"/>
      <c r="M617" s="3"/>
    </row>
    <row r="618" spans="3:13" ht="90" customHeight="1" x14ac:dyDescent="0.2">
      <c r="C618" s="3"/>
      <c r="F618" s="3"/>
      <c r="G618" s="3"/>
      <c r="H618" s="3"/>
      <c r="I618" s="3"/>
      <c r="J618" s="3"/>
      <c r="K618" s="3"/>
      <c r="L618" s="3"/>
      <c r="M618" s="3"/>
    </row>
    <row r="619" spans="3:13" ht="90" customHeight="1" x14ac:dyDescent="0.2">
      <c r="C619" s="3"/>
      <c r="F619" s="3"/>
      <c r="G619" s="3"/>
      <c r="H619" s="3"/>
      <c r="I619" s="3"/>
      <c r="J619" s="3"/>
      <c r="K619" s="3"/>
      <c r="L619" s="3"/>
      <c r="M619" s="3"/>
    </row>
    <row r="620" spans="3:13" ht="90" customHeight="1" x14ac:dyDescent="0.2">
      <c r="C620" s="3"/>
      <c r="F620" s="3"/>
      <c r="G620" s="3"/>
      <c r="H620" s="3"/>
      <c r="I620" s="3"/>
      <c r="J620" s="3"/>
      <c r="K620" s="3"/>
      <c r="L620" s="3"/>
      <c r="M620" s="3"/>
    </row>
    <row r="621" spans="3:13" ht="90" customHeight="1" x14ac:dyDescent="0.2">
      <c r="C621" s="3"/>
      <c r="F621" s="3"/>
      <c r="G621" s="3"/>
      <c r="H621" s="3"/>
      <c r="I621" s="3"/>
      <c r="J621" s="3"/>
      <c r="K621" s="3"/>
      <c r="L621" s="3"/>
      <c r="M621" s="3"/>
    </row>
    <row r="622" spans="3:13" ht="90" customHeight="1" x14ac:dyDescent="0.2">
      <c r="C622" s="3"/>
      <c r="F622" s="3"/>
      <c r="G622" s="3"/>
      <c r="H622" s="3"/>
      <c r="I622" s="3"/>
      <c r="J622" s="3"/>
      <c r="K622" s="3"/>
      <c r="L622" s="3"/>
      <c r="M622" s="3"/>
    </row>
    <row r="623" spans="3:13" ht="90" customHeight="1" x14ac:dyDescent="0.2">
      <c r="C623" s="3"/>
      <c r="F623" s="3"/>
      <c r="G623" s="3"/>
      <c r="H623" s="3"/>
      <c r="I623" s="3"/>
      <c r="J623" s="3"/>
      <c r="K623" s="3"/>
      <c r="L623" s="3"/>
      <c r="M623" s="3"/>
    </row>
    <row r="624" spans="3:13" ht="90" customHeight="1" x14ac:dyDescent="0.2">
      <c r="C624" s="3"/>
      <c r="F624" s="3"/>
      <c r="G624" s="3"/>
      <c r="H624" s="3"/>
      <c r="I624" s="3"/>
      <c r="J624" s="3"/>
      <c r="K624" s="3"/>
      <c r="L624" s="3"/>
      <c r="M624" s="3"/>
    </row>
    <row r="625" spans="3:13" ht="90" customHeight="1" x14ac:dyDescent="0.2">
      <c r="C625" s="3"/>
      <c r="F625" s="3"/>
      <c r="G625" s="3"/>
      <c r="H625" s="3"/>
      <c r="I625" s="3"/>
      <c r="J625" s="3"/>
      <c r="K625" s="3"/>
      <c r="L625" s="3"/>
      <c r="M625" s="3"/>
    </row>
    <row r="626" spans="3:13" ht="90" customHeight="1" x14ac:dyDescent="0.2">
      <c r="C626" s="3"/>
      <c r="F626" s="3"/>
      <c r="G626" s="3"/>
      <c r="H626" s="3"/>
      <c r="I626" s="3"/>
      <c r="J626" s="3"/>
      <c r="K626" s="3"/>
      <c r="L626" s="3"/>
      <c r="M626" s="3"/>
    </row>
    <row r="627" spans="3:13" ht="90" customHeight="1" x14ac:dyDescent="0.2">
      <c r="C627" s="3"/>
      <c r="F627" s="3"/>
      <c r="G627" s="3"/>
      <c r="H627" s="3"/>
      <c r="I627" s="3"/>
      <c r="J627" s="3"/>
      <c r="K627" s="3"/>
      <c r="L627" s="3"/>
      <c r="M627" s="3"/>
    </row>
    <row r="628" spans="3:13" ht="90" customHeight="1" x14ac:dyDescent="0.2">
      <c r="C628" s="3"/>
      <c r="F628" s="3"/>
      <c r="G628" s="3"/>
      <c r="H628" s="3"/>
      <c r="I628" s="3"/>
      <c r="J628" s="3"/>
      <c r="K628" s="3"/>
      <c r="L628" s="3"/>
      <c r="M628" s="3"/>
    </row>
    <row r="629" spans="3:13" ht="90" customHeight="1" x14ac:dyDescent="0.2">
      <c r="C629" s="3"/>
      <c r="F629" s="3"/>
      <c r="G629" s="3"/>
      <c r="H629" s="3"/>
      <c r="I629" s="3"/>
      <c r="J629" s="3"/>
      <c r="K629" s="3"/>
      <c r="L629" s="3"/>
      <c r="M629" s="3"/>
    </row>
    <row r="630" spans="3:13" ht="90" customHeight="1" x14ac:dyDescent="0.2">
      <c r="C630" s="3"/>
      <c r="F630" s="3"/>
      <c r="G630" s="3"/>
      <c r="H630" s="3"/>
      <c r="I630" s="3"/>
      <c r="J630" s="3"/>
      <c r="K630" s="3"/>
      <c r="L630" s="3"/>
      <c r="M630" s="3"/>
    </row>
    <row r="631" spans="3:13" ht="90" customHeight="1" x14ac:dyDescent="0.2">
      <c r="C631" s="3"/>
      <c r="F631" s="3"/>
      <c r="G631" s="3"/>
      <c r="H631" s="3"/>
      <c r="I631" s="3"/>
      <c r="J631" s="3"/>
      <c r="K631" s="3"/>
      <c r="L631" s="3"/>
      <c r="M631" s="3"/>
    </row>
    <row r="632" spans="3:13" ht="90" customHeight="1" x14ac:dyDescent="0.2">
      <c r="C632" s="3"/>
      <c r="F632" s="3"/>
      <c r="G632" s="3"/>
      <c r="H632" s="3"/>
      <c r="I632" s="3"/>
      <c r="J632" s="3"/>
      <c r="K632" s="3"/>
      <c r="L632" s="3"/>
      <c r="M632" s="3"/>
    </row>
    <row r="633" spans="3:13" ht="90" customHeight="1" x14ac:dyDescent="0.2">
      <c r="C633" s="3"/>
      <c r="F633" s="3"/>
      <c r="G633" s="3"/>
      <c r="H633" s="3"/>
      <c r="I633" s="3"/>
      <c r="J633" s="3"/>
      <c r="K633" s="3"/>
      <c r="L633" s="3"/>
      <c r="M633" s="3"/>
    </row>
    <row r="634" spans="3:13" ht="90" customHeight="1" x14ac:dyDescent="0.2">
      <c r="C634" s="3"/>
      <c r="F634" s="3"/>
      <c r="G634" s="3"/>
      <c r="H634" s="3"/>
      <c r="I634" s="3"/>
      <c r="J634" s="3"/>
      <c r="K634" s="3"/>
      <c r="L634" s="3"/>
      <c r="M634" s="3"/>
    </row>
    <row r="635" spans="3:13" ht="90" customHeight="1" x14ac:dyDescent="0.2">
      <c r="C635" s="3"/>
      <c r="F635" s="3"/>
      <c r="G635" s="3"/>
      <c r="H635" s="3"/>
      <c r="I635" s="3"/>
      <c r="J635" s="3"/>
      <c r="K635" s="3"/>
      <c r="L635" s="3"/>
      <c r="M635" s="3"/>
    </row>
    <row r="636" spans="3:13" ht="90" customHeight="1" x14ac:dyDescent="0.2">
      <c r="C636" s="3"/>
      <c r="F636" s="3"/>
      <c r="G636" s="3"/>
      <c r="H636" s="3"/>
      <c r="I636" s="3"/>
      <c r="J636" s="3"/>
      <c r="K636" s="3"/>
      <c r="L636" s="3"/>
      <c r="M636" s="3"/>
    </row>
    <row r="637" spans="3:13" ht="90" customHeight="1" x14ac:dyDescent="0.2">
      <c r="C637" s="3"/>
      <c r="F637" s="3"/>
      <c r="G637" s="3"/>
      <c r="H637" s="3"/>
      <c r="I637" s="3"/>
      <c r="J637" s="3"/>
      <c r="K637" s="3"/>
      <c r="L637" s="3"/>
      <c r="M637" s="3"/>
    </row>
    <row r="638" spans="3:13" ht="90" customHeight="1" x14ac:dyDescent="0.2">
      <c r="C638" s="3"/>
      <c r="F638" s="3"/>
      <c r="G638" s="3"/>
      <c r="H638" s="3"/>
      <c r="I638" s="3"/>
      <c r="J638" s="3"/>
      <c r="K638" s="3"/>
      <c r="L638" s="3"/>
      <c r="M638" s="3"/>
    </row>
    <row r="639" spans="3:13" ht="90" customHeight="1" x14ac:dyDescent="0.2">
      <c r="C639" s="3"/>
      <c r="F639" s="3"/>
      <c r="G639" s="3"/>
      <c r="H639" s="3"/>
      <c r="I639" s="3"/>
      <c r="J639" s="3"/>
      <c r="K639" s="3"/>
      <c r="L639" s="3"/>
      <c r="M639" s="3"/>
    </row>
    <row r="640" spans="3:13" ht="90" customHeight="1" x14ac:dyDescent="0.2">
      <c r="C640" s="3"/>
      <c r="F640" s="3"/>
      <c r="G640" s="3"/>
      <c r="H640" s="3"/>
      <c r="I640" s="3"/>
      <c r="J640" s="3"/>
      <c r="K640" s="3"/>
      <c r="L640" s="3"/>
      <c r="M640" s="3"/>
    </row>
    <row r="641" spans="3:13" ht="90" customHeight="1" x14ac:dyDescent="0.2">
      <c r="C641" s="3"/>
      <c r="F641" s="3"/>
      <c r="G641" s="3"/>
      <c r="H641" s="3"/>
      <c r="I641" s="3"/>
      <c r="J641" s="3"/>
      <c r="K641" s="3"/>
      <c r="L641" s="3"/>
      <c r="M641" s="3"/>
    </row>
    <row r="642" spans="3:13" ht="90" customHeight="1" x14ac:dyDescent="0.2">
      <c r="C642" s="3"/>
      <c r="F642" s="3"/>
      <c r="G642" s="3"/>
      <c r="H642" s="3"/>
      <c r="I642" s="3"/>
      <c r="J642" s="3"/>
      <c r="K642" s="3"/>
      <c r="L642" s="3"/>
      <c r="M642" s="3"/>
    </row>
    <row r="643" spans="3:13" ht="90" customHeight="1" x14ac:dyDescent="0.2">
      <c r="C643" s="3"/>
      <c r="F643" s="3"/>
      <c r="G643" s="3"/>
      <c r="H643" s="3"/>
      <c r="I643" s="3"/>
      <c r="J643" s="3"/>
      <c r="K643" s="3"/>
      <c r="L643" s="3"/>
      <c r="M643" s="3"/>
    </row>
    <row r="644" spans="3:13" ht="90" customHeight="1" x14ac:dyDescent="0.2">
      <c r="C644" s="3"/>
      <c r="F644" s="3"/>
      <c r="G644" s="3"/>
      <c r="H644" s="3"/>
      <c r="I644" s="3"/>
      <c r="J644" s="3"/>
      <c r="K644" s="3"/>
      <c r="L644" s="3"/>
      <c r="M644" s="3"/>
    </row>
    <row r="645" spans="3:13" ht="90" customHeight="1" x14ac:dyDescent="0.2">
      <c r="C645" s="3"/>
      <c r="F645" s="3"/>
      <c r="G645" s="3"/>
      <c r="H645" s="3"/>
      <c r="I645" s="3"/>
      <c r="J645" s="3"/>
      <c r="K645" s="3"/>
      <c r="L645" s="3"/>
      <c r="M645" s="3"/>
    </row>
    <row r="646" spans="3:13" ht="90" customHeight="1" x14ac:dyDescent="0.2">
      <c r="C646" s="3"/>
      <c r="F646" s="3"/>
      <c r="G646" s="3"/>
      <c r="H646" s="3"/>
      <c r="I646" s="3"/>
      <c r="J646" s="3"/>
      <c r="K646" s="3"/>
      <c r="L646" s="3"/>
      <c r="M646" s="3"/>
    </row>
    <row r="647" spans="3:13" ht="90" customHeight="1" x14ac:dyDescent="0.2">
      <c r="C647" s="3"/>
      <c r="F647" s="3"/>
      <c r="G647" s="3"/>
      <c r="H647" s="3"/>
      <c r="I647" s="3"/>
      <c r="J647" s="3"/>
      <c r="K647" s="3"/>
      <c r="L647" s="3"/>
      <c r="M647" s="3"/>
    </row>
    <row r="648" spans="3:13" ht="90" customHeight="1" x14ac:dyDescent="0.2">
      <c r="C648" s="3"/>
      <c r="F648" s="3"/>
      <c r="G648" s="3"/>
      <c r="H648" s="3"/>
      <c r="I648" s="3"/>
      <c r="J648" s="3"/>
      <c r="K648" s="3"/>
      <c r="L648" s="3"/>
      <c r="M648" s="3"/>
    </row>
    <row r="649" spans="3:13" ht="90" customHeight="1" x14ac:dyDescent="0.2">
      <c r="C649" s="3"/>
      <c r="F649" s="3"/>
      <c r="G649" s="3"/>
      <c r="H649" s="3"/>
      <c r="I649" s="3"/>
      <c r="J649" s="3"/>
      <c r="K649" s="3"/>
      <c r="L649" s="3"/>
      <c r="M649" s="3"/>
    </row>
    <row r="650" spans="3:13" ht="90" customHeight="1" x14ac:dyDescent="0.2">
      <c r="C650" s="3"/>
      <c r="F650" s="3"/>
      <c r="G650" s="3"/>
      <c r="H650" s="3"/>
      <c r="I650" s="3"/>
      <c r="J650" s="3"/>
      <c r="K650" s="3"/>
      <c r="L650" s="3"/>
      <c r="M650" s="3"/>
    </row>
    <row r="651" spans="3:13" ht="90" customHeight="1" x14ac:dyDescent="0.2">
      <c r="C651" s="3"/>
      <c r="F651" s="3"/>
      <c r="G651" s="3"/>
      <c r="H651" s="3"/>
      <c r="I651" s="3"/>
      <c r="J651" s="3"/>
      <c r="K651" s="3"/>
      <c r="L651" s="3"/>
      <c r="M651" s="3"/>
    </row>
    <row r="652" spans="3:13" ht="90" customHeight="1" x14ac:dyDescent="0.2">
      <c r="C652" s="3"/>
      <c r="F652" s="3"/>
      <c r="G652" s="3"/>
      <c r="H652" s="3"/>
      <c r="I652" s="3"/>
      <c r="J652" s="3"/>
      <c r="K652" s="3"/>
      <c r="L652" s="3"/>
      <c r="M652" s="3"/>
    </row>
    <row r="653" spans="3:13" ht="90" customHeight="1" x14ac:dyDescent="0.2">
      <c r="C653" s="3"/>
      <c r="F653" s="3"/>
      <c r="G653" s="3"/>
      <c r="H653" s="3"/>
      <c r="I653" s="3"/>
      <c r="J653" s="3"/>
      <c r="K653" s="3"/>
      <c r="L653" s="3"/>
      <c r="M653" s="3"/>
    </row>
    <row r="654" spans="3:13" ht="90" customHeight="1" x14ac:dyDescent="0.2">
      <c r="C654" s="3"/>
      <c r="F654" s="3"/>
      <c r="G654" s="3"/>
      <c r="H654" s="3"/>
      <c r="I654" s="3"/>
      <c r="J654" s="3"/>
      <c r="K654" s="3"/>
      <c r="L654" s="3"/>
      <c r="M654" s="3"/>
    </row>
    <row r="655" spans="3:13" ht="90" customHeight="1" x14ac:dyDescent="0.2">
      <c r="C655" s="3"/>
      <c r="F655" s="3"/>
      <c r="G655" s="3"/>
      <c r="H655" s="3"/>
      <c r="I655" s="3"/>
      <c r="J655" s="3"/>
      <c r="K655" s="3"/>
      <c r="L655" s="3"/>
      <c r="M655" s="3"/>
    </row>
    <row r="656" spans="3:13" ht="90" customHeight="1" x14ac:dyDescent="0.2">
      <c r="C656" s="3"/>
      <c r="F656" s="3"/>
      <c r="G656" s="3"/>
      <c r="H656" s="3"/>
      <c r="I656" s="3"/>
      <c r="J656" s="3"/>
      <c r="K656" s="3"/>
      <c r="L656" s="3"/>
      <c r="M656" s="3"/>
    </row>
    <row r="657" spans="3:13" ht="90" customHeight="1" x14ac:dyDescent="0.2">
      <c r="C657" s="3"/>
      <c r="F657" s="3"/>
      <c r="G657" s="3"/>
      <c r="H657" s="3"/>
      <c r="I657" s="3"/>
      <c r="J657" s="3"/>
      <c r="K657" s="3"/>
      <c r="L657" s="3"/>
      <c r="M657" s="3"/>
    </row>
    <row r="658" spans="3:13" ht="90" customHeight="1" x14ac:dyDescent="0.2">
      <c r="C658" s="3"/>
      <c r="F658" s="3"/>
      <c r="G658" s="3"/>
      <c r="H658" s="3"/>
      <c r="I658" s="3"/>
      <c r="J658" s="3"/>
      <c r="K658" s="3"/>
      <c r="L658" s="3"/>
      <c r="M658" s="3"/>
    </row>
    <row r="659" spans="3:13" ht="90" customHeight="1" x14ac:dyDescent="0.2">
      <c r="C659" s="3"/>
      <c r="F659" s="3"/>
      <c r="G659" s="3"/>
      <c r="H659" s="3"/>
      <c r="I659" s="3"/>
      <c r="J659" s="3"/>
      <c r="K659" s="3"/>
      <c r="L659" s="3"/>
      <c r="M659" s="3"/>
    </row>
    <row r="660" spans="3:13" ht="90" customHeight="1" x14ac:dyDescent="0.2">
      <c r="C660" s="3"/>
      <c r="F660" s="3"/>
      <c r="G660" s="3"/>
      <c r="H660" s="3"/>
      <c r="I660" s="3"/>
      <c r="J660" s="3"/>
      <c r="K660" s="3"/>
      <c r="L660" s="3"/>
      <c r="M660" s="3"/>
    </row>
    <row r="661" spans="3:13" ht="90" customHeight="1" x14ac:dyDescent="0.2">
      <c r="C661" s="3"/>
      <c r="F661" s="3"/>
      <c r="G661" s="3"/>
      <c r="H661" s="3"/>
      <c r="I661" s="3"/>
      <c r="J661" s="3"/>
      <c r="K661" s="3"/>
      <c r="L661" s="3"/>
      <c r="M661" s="3"/>
    </row>
    <row r="662" spans="3:13" ht="90" customHeight="1" x14ac:dyDescent="0.2">
      <c r="C662" s="3"/>
      <c r="F662" s="3"/>
      <c r="G662" s="3"/>
      <c r="H662" s="3"/>
      <c r="I662" s="3"/>
      <c r="J662" s="3"/>
      <c r="K662" s="3"/>
      <c r="L662" s="3"/>
      <c r="M662" s="3"/>
    </row>
    <row r="663" spans="3:13" ht="90" customHeight="1" x14ac:dyDescent="0.2">
      <c r="C663" s="3"/>
      <c r="F663" s="3"/>
      <c r="G663" s="3"/>
      <c r="H663" s="3"/>
      <c r="I663" s="3"/>
      <c r="J663" s="3"/>
      <c r="K663" s="3"/>
      <c r="L663" s="3"/>
      <c r="M663" s="3"/>
    </row>
    <row r="664" spans="3:13" ht="90" customHeight="1" x14ac:dyDescent="0.2">
      <c r="C664" s="3"/>
      <c r="F664" s="3"/>
      <c r="G664" s="3"/>
      <c r="H664" s="3"/>
      <c r="I664" s="3"/>
      <c r="J664" s="3"/>
      <c r="K664" s="3"/>
      <c r="L664" s="3"/>
      <c r="M664" s="3"/>
    </row>
    <row r="665" spans="3:13" ht="90" customHeight="1" x14ac:dyDescent="0.2">
      <c r="C665" s="3"/>
      <c r="F665" s="3"/>
      <c r="G665" s="3"/>
      <c r="H665" s="3"/>
      <c r="I665" s="3"/>
      <c r="J665" s="3"/>
      <c r="K665" s="3"/>
      <c r="L665" s="3"/>
      <c r="M665" s="3"/>
    </row>
    <row r="666" spans="3:13" ht="90" customHeight="1" x14ac:dyDescent="0.2">
      <c r="C666" s="3"/>
      <c r="F666" s="3"/>
      <c r="G666" s="3"/>
      <c r="H666" s="3"/>
      <c r="I666" s="3"/>
      <c r="J666" s="3"/>
      <c r="K666" s="3"/>
      <c r="L666" s="3"/>
      <c r="M666" s="3"/>
    </row>
    <row r="667" spans="3:13" ht="90" customHeight="1" x14ac:dyDescent="0.2">
      <c r="C667" s="3"/>
      <c r="F667" s="3"/>
      <c r="G667" s="3"/>
      <c r="H667" s="3"/>
      <c r="I667" s="3"/>
      <c r="J667" s="3"/>
      <c r="K667" s="3"/>
      <c r="L667" s="3"/>
      <c r="M667" s="3"/>
    </row>
    <row r="668" spans="3:13" ht="90" customHeight="1" x14ac:dyDescent="0.2">
      <c r="C668" s="3"/>
      <c r="F668" s="3"/>
      <c r="G668" s="3"/>
      <c r="H668" s="3"/>
      <c r="I668" s="3"/>
      <c r="J668" s="3"/>
      <c r="K668" s="3"/>
      <c r="L668" s="3"/>
      <c r="M668" s="3"/>
    </row>
    <row r="669" spans="3:13" ht="90" customHeight="1" x14ac:dyDescent="0.2">
      <c r="C669" s="3"/>
      <c r="F669" s="3"/>
      <c r="G669" s="3"/>
      <c r="H669" s="3"/>
      <c r="I669" s="3"/>
      <c r="J669" s="3"/>
      <c r="K669" s="3"/>
      <c r="L669" s="3"/>
      <c r="M669" s="3"/>
    </row>
    <row r="670" spans="3:13" ht="90" customHeight="1" x14ac:dyDescent="0.2">
      <c r="C670" s="3"/>
      <c r="F670" s="3"/>
      <c r="G670" s="3"/>
      <c r="H670" s="3"/>
      <c r="I670" s="3"/>
      <c r="J670" s="3"/>
      <c r="K670" s="3"/>
      <c r="L670" s="3"/>
      <c r="M670" s="3"/>
    </row>
    <row r="671" spans="3:13" ht="90" customHeight="1" x14ac:dyDescent="0.2">
      <c r="C671" s="3"/>
      <c r="F671" s="3"/>
      <c r="G671" s="3"/>
      <c r="H671" s="3"/>
      <c r="I671" s="3"/>
      <c r="J671" s="3"/>
      <c r="K671" s="3"/>
      <c r="L671" s="3"/>
      <c r="M671" s="3"/>
    </row>
    <row r="672" spans="3:13" ht="90" customHeight="1" x14ac:dyDescent="0.2">
      <c r="C672" s="3"/>
      <c r="F672" s="3"/>
      <c r="G672" s="3"/>
      <c r="H672" s="3"/>
      <c r="I672" s="3"/>
      <c r="J672" s="3"/>
      <c r="K672" s="3"/>
      <c r="L672" s="3"/>
      <c r="M672" s="3"/>
    </row>
    <row r="673" spans="3:13" ht="90" customHeight="1" x14ac:dyDescent="0.2">
      <c r="C673" s="3"/>
      <c r="F673" s="3"/>
      <c r="G673" s="3"/>
      <c r="H673" s="3"/>
      <c r="I673" s="3"/>
      <c r="J673" s="3"/>
      <c r="K673" s="3"/>
      <c r="L673" s="3"/>
      <c r="M673" s="3"/>
    </row>
    <row r="674" spans="3:13" ht="90" customHeight="1" x14ac:dyDescent="0.2">
      <c r="C674" s="3"/>
      <c r="F674" s="3"/>
      <c r="G674" s="3"/>
      <c r="H674" s="3"/>
      <c r="I674" s="3"/>
      <c r="J674" s="3"/>
      <c r="K674" s="3"/>
      <c r="L674" s="3"/>
      <c r="M674" s="3"/>
    </row>
    <row r="675" spans="3:13" ht="90" customHeight="1" x14ac:dyDescent="0.2">
      <c r="C675" s="3"/>
      <c r="F675" s="3"/>
      <c r="G675" s="3"/>
      <c r="H675" s="3"/>
      <c r="I675" s="3"/>
      <c r="J675" s="3"/>
      <c r="K675" s="3"/>
      <c r="L675" s="3"/>
      <c r="M675" s="3"/>
    </row>
    <row r="676" spans="3:13" ht="90" customHeight="1" x14ac:dyDescent="0.2">
      <c r="C676" s="3"/>
      <c r="F676" s="3"/>
      <c r="G676" s="3"/>
      <c r="H676" s="3"/>
      <c r="I676" s="3"/>
      <c r="J676" s="3"/>
      <c r="K676" s="3"/>
      <c r="L676" s="3"/>
      <c r="M676" s="3"/>
    </row>
    <row r="677" spans="3:13" ht="90" customHeight="1" x14ac:dyDescent="0.2">
      <c r="C677" s="3"/>
      <c r="F677" s="3"/>
      <c r="G677" s="3"/>
      <c r="H677" s="3"/>
      <c r="I677" s="3"/>
      <c r="J677" s="3"/>
      <c r="K677" s="3"/>
      <c r="L677" s="3"/>
      <c r="M677" s="3"/>
    </row>
    <row r="678" spans="3:13" ht="90" customHeight="1" x14ac:dyDescent="0.2">
      <c r="C678" s="3"/>
      <c r="F678" s="3"/>
      <c r="G678" s="3"/>
      <c r="H678" s="3"/>
      <c r="I678" s="3"/>
      <c r="J678" s="3"/>
      <c r="K678" s="3"/>
      <c r="L678" s="3"/>
      <c r="M678" s="3"/>
    </row>
    <row r="679" spans="3:13" ht="90" customHeight="1" x14ac:dyDescent="0.2">
      <c r="C679" s="3"/>
      <c r="F679" s="3"/>
      <c r="G679" s="3"/>
      <c r="H679" s="3"/>
      <c r="I679" s="3"/>
      <c r="J679" s="3"/>
      <c r="K679" s="3"/>
      <c r="L679" s="3"/>
      <c r="M679" s="3"/>
    </row>
    <row r="680" spans="3:13" ht="90" customHeight="1" x14ac:dyDescent="0.2">
      <c r="C680" s="3"/>
      <c r="F680" s="3"/>
      <c r="G680" s="3"/>
      <c r="H680" s="3"/>
      <c r="I680" s="3"/>
      <c r="J680" s="3"/>
      <c r="K680" s="3"/>
      <c r="L680" s="3"/>
      <c r="M680" s="3"/>
    </row>
    <row r="681" spans="3:13" ht="90" customHeight="1" x14ac:dyDescent="0.2">
      <c r="C681" s="3"/>
      <c r="F681" s="3"/>
      <c r="G681" s="3"/>
      <c r="H681" s="3"/>
      <c r="I681" s="3"/>
      <c r="J681" s="3"/>
      <c r="K681" s="3"/>
      <c r="L681" s="3"/>
      <c r="M681" s="3"/>
    </row>
    <row r="682" spans="3:13" ht="90" customHeight="1" x14ac:dyDescent="0.2">
      <c r="C682" s="3"/>
      <c r="F682" s="3"/>
      <c r="G682" s="3"/>
      <c r="H682" s="3"/>
      <c r="I682" s="3"/>
      <c r="J682" s="3"/>
      <c r="K682" s="3"/>
      <c r="L682" s="3"/>
      <c r="M682" s="3"/>
    </row>
    <row r="683" spans="3:13" ht="90" customHeight="1" x14ac:dyDescent="0.2">
      <c r="C683" s="3"/>
      <c r="F683" s="3"/>
      <c r="G683" s="3"/>
      <c r="H683" s="3"/>
      <c r="I683" s="3"/>
      <c r="J683" s="3"/>
      <c r="K683" s="3"/>
      <c r="L683" s="3"/>
      <c r="M683" s="3"/>
    </row>
    <row r="684" spans="3:13" ht="90" customHeight="1" x14ac:dyDescent="0.2">
      <c r="C684" s="3"/>
      <c r="F684" s="3"/>
      <c r="G684" s="3"/>
      <c r="H684" s="3"/>
      <c r="I684" s="3"/>
      <c r="J684" s="3"/>
      <c r="K684" s="3"/>
      <c r="L684" s="3"/>
      <c r="M684" s="3"/>
    </row>
    <row r="685" spans="3:13" ht="90" customHeight="1" x14ac:dyDescent="0.2">
      <c r="C685" s="3"/>
      <c r="F685" s="3"/>
      <c r="G685" s="3"/>
      <c r="H685" s="3"/>
      <c r="I685" s="3"/>
      <c r="J685" s="3"/>
      <c r="K685" s="3"/>
      <c r="L685" s="3"/>
      <c r="M685" s="3"/>
    </row>
    <row r="686" spans="3:13" ht="90" customHeight="1" x14ac:dyDescent="0.2">
      <c r="C686" s="3"/>
      <c r="F686" s="3"/>
      <c r="G686" s="3"/>
      <c r="H686" s="3"/>
      <c r="I686" s="3"/>
      <c r="J686" s="3"/>
      <c r="K686" s="3"/>
      <c r="L686" s="3"/>
      <c r="M686" s="3"/>
    </row>
    <row r="687" spans="3:13" ht="90" customHeight="1" x14ac:dyDescent="0.2">
      <c r="C687" s="3"/>
      <c r="F687" s="3"/>
      <c r="G687" s="3"/>
      <c r="H687" s="3"/>
      <c r="I687" s="3"/>
      <c r="J687" s="3"/>
      <c r="K687" s="3"/>
      <c r="L687" s="3"/>
      <c r="M687" s="3"/>
    </row>
    <row r="688" spans="3:13" ht="90" customHeight="1" x14ac:dyDescent="0.2">
      <c r="C688" s="3"/>
      <c r="F688" s="3"/>
      <c r="G688" s="3"/>
      <c r="H688" s="3"/>
      <c r="I688" s="3"/>
      <c r="J688" s="3"/>
      <c r="K688" s="3"/>
      <c r="L688" s="3"/>
      <c r="M688" s="3"/>
    </row>
    <row r="689" spans="3:13" ht="90" customHeight="1" x14ac:dyDescent="0.2">
      <c r="C689" s="3"/>
      <c r="F689" s="3"/>
      <c r="G689" s="3"/>
      <c r="H689" s="3"/>
      <c r="I689" s="3"/>
      <c r="J689" s="3"/>
      <c r="K689" s="3"/>
      <c r="L689" s="3"/>
      <c r="M689" s="3"/>
    </row>
    <row r="690" spans="3:13" ht="90" customHeight="1" x14ac:dyDescent="0.2">
      <c r="C690" s="3"/>
      <c r="F690" s="3"/>
      <c r="G690" s="3"/>
      <c r="H690" s="3"/>
      <c r="I690" s="3"/>
      <c r="J690" s="3"/>
      <c r="K690" s="3"/>
      <c r="L690" s="3"/>
      <c r="M690" s="3"/>
    </row>
    <row r="691" spans="3:13" ht="90" customHeight="1" x14ac:dyDescent="0.2">
      <c r="C691" s="3"/>
      <c r="F691" s="3"/>
      <c r="G691" s="3"/>
      <c r="H691" s="3"/>
      <c r="I691" s="3"/>
      <c r="J691" s="3"/>
      <c r="K691" s="3"/>
      <c r="L691" s="3"/>
      <c r="M691" s="3"/>
    </row>
    <row r="692" spans="3:13" ht="90" customHeight="1" x14ac:dyDescent="0.2">
      <c r="C692" s="3"/>
      <c r="F692" s="3"/>
      <c r="G692" s="3"/>
      <c r="H692" s="3"/>
      <c r="I692" s="3"/>
      <c r="J692" s="3"/>
      <c r="K692" s="3"/>
      <c r="L692" s="3"/>
      <c r="M692" s="3"/>
    </row>
    <row r="693" spans="3:13" ht="90" customHeight="1" x14ac:dyDescent="0.2">
      <c r="C693" s="3"/>
      <c r="F693" s="3"/>
      <c r="G693" s="3"/>
      <c r="H693" s="3"/>
      <c r="I693" s="3"/>
      <c r="J693" s="3"/>
      <c r="K693" s="3"/>
      <c r="L693" s="3"/>
      <c r="M693" s="3"/>
    </row>
    <row r="694" spans="3:13" ht="90" customHeight="1" x14ac:dyDescent="0.2">
      <c r="C694" s="3"/>
      <c r="F694" s="3"/>
      <c r="G694" s="3"/>
      <c r="H694" s="3"/>
      <c r="I694" s="3"/>
      <c r="J694" s="3"/>
      <c r="K694" s="3"/>
      <c r="L694" s="3"/>
      <c r="M694" s="3"/>
    </row>
    <row r="695" spans="3:13" ht="90" customHeight="1" x14ac:dyDescent="0.2">
      <c r="C695" s="3"/>
      <c r="F695" s="3"/>
      <c r="G695" s="3"/>
      <c r="H695" s="3"/>
      <c r="I695" s="3"/>
      <c r="J695" s="3"/>
      <c r="K695" s="3"/>
      <c r="L695" s="3"/>
      <c r="M695" s="3"/>
    </row>
    <row r="696" spans="3:13" ht="90" customHeight="1" x14ac:dyDescent="0.2">
      <c r="C696" s="3"/>
      <c r="F696" s="3"/>
      <c r="G696" s="3"/>
      <c r="H696" s="3"/>
      <c r="I696" s="3"/>
      <c r="J696" s="3"/>
      <c r="K696" s="3"/>
      <c r="L696" s="3"/>
      <c r="M696" s="3"/>
    </row>
    <row r="697" spans="3:13" ht="90" customHeight="1" x14ac:dyDescent="0.2">
      <c r="C697" s="3"/>
      <c r="F697" s="3"/>
      <c r="G697" s="3"/>
      <c r="H697" s="3"/>
      <c r="I697" s="3"/>
      <c r="J697" s="3"/>
      <c r="K697" s="3"/>
      <c r="L697" s="3"/>
      <c r="M697" s="3"/>
    </row>
    <row r="698" spans="3:13" ht="90" customHeight="1" x14ac:dyDescent="0.2">
      <c r="C698" s="3"/>
      <c r="F698" s="3"/>
      <c r="G698" s="3"/>
      <c r="H698" s="3"/>
      <c r="I698" s="3"/>
      <c r="J698" s="3"/>
      <c r="K698" s="3"/>
      <c r="L698" s="3"/>
      <c r="M698" s="3"/>
    </row>
    <row r="699" spans="3:13" ht="90" customHeight="1" x14ac:dyDescent="0.2">
      <c r="C699" s="3"/>
      <c r="F699" s="3"/>
      <c r="G699" s="3"/>
      <c r="H699" s="3"/>
      <c r="I699" s="3"/>
      <c r="J699" s="3"/>
      <c r="K699" s="3"/>
      <c r="L699" s="3"/>
      <c r="M699" s="3"/>
    </row>
    <row r="700" spans="3:13" ht="90" customHeight="1" x14ac:dyDescent="0.2">
      <c r="C700" s="3"/>
      <c r="F700" s="3"/>
      <c r="G700" s="3"/>
      <c r="H700" s="3"/>
      <c r="I700" s="3"/>
      <c r="J700" s="3"/>
      <c r="K700" s="3"/>
      <c r="L700" s="3"/>
      <c r="M700" s="3"/>
    </row>
    <row r="701" spans="3:13" ht="90" customHeight="1" x14ac:dyDescent="0.2">
      <c r="C701" s="3"/>
      <c r="F701" s="3"/>
      <c r="G701" s="3"/>
      <c r="H701" s="3"/>
      <c r="I701" s="3"/>
      <c r="J701" s="3"/>
      <c r="K701" s="3"/>
      <c r="L701" s="3"/>
      <c r="M701" s="3"/>
    </row>
    <row r="702" spans="3:13" ht="90" customHeight="1" x14ac:dyDescent="0.2">
      <c r="C702" s="3"/>
      <c r="F702" s="3"/>
      <c r="G702" s="3"/>
      <c r="H702" s="3"/>
      <c r="I702" s="3"/>
      <c r="J702" s="3"/>
      <c r="K702" s="3"/>
      <c r="L702" s="3"/>
      <c r="M702" s="3"/>
    </row>
    <row r="703" spans="3:13" ht="90" customHeight="1" x14ac:dyDescent="0.2">
      <c r="C703" s="3"/>
      <c r="F703" s="3"/>
      <c r="G703" s="3"/>
      <c r="H703" s="3"/>
      <c r="I703" s="3"/>
      <c r="J703" s="3"/>
      <c r="K703" s="3"/>
      <c r="L703" s="3"/>
      <c r="M703" s="3"/>
    </row>
    <row r="704" spans="3:13" ht="90" customHeight="1" x14ac:dyDescent="0.2">
      <c r="C704" s="3"/>
      <c r="F704" s="3"/>
      <c r="G704" s="3"/>
      <c r="H704" s="3"/>
      <c r="I704" s="3"/>
      <c r="J704" s="3"/>
      <c r="K704" s="3"/>
      <c r="L704" s="3"/>
      <c r="M704" s="3"/>
    </row>
    <row r="705" spans="3:13" ht="90" customHeight="1" x14ac:dyDescent="0.2">
      <c r="C705" s="3"/>
      <c r="F705" s="3"/>
      <c r="G705" s="3"/>
      <c r="H705" s="3"/>
      <c r="I705" s="3"/>
      <c r="J705" s="3"/>
      <c r="K705" s="3"/>
      <c r="L705" s="3"/>
      <c r="M705" s="3"/>
    </row>
    <row r="706" spans="3:13" ht="90" customHeight="1" x14ac:dyDescent="0.2">
      <c r="C706" s="3"/>
      <c r="F706" s="3"/>
      <c r="G706" s="3"/>
      <c r="H706" s="3"/>
      <c r="I706" s="3"/>
      <c r="J706" s="3"/>
      <c r="K706" s="3"/>
      <c r="L706" s="3"/>
      <c r="M706" s="3"/>
    </row>
    <row r="707" spans="3:13" ht="90" customHeight="1" x14ac:dyDescent="0.2">
      <c r="C707" s="3"/>
      <c r="F707" s="3"/>
      <c r="G707" s="3"/>
      <c r="H707" s="3"/>
      <c r="I707" s="3"/>
      <c r="J707" s="3"/>
      <c r="K707" s="3"/>
      <c r="L707" s="3"/>
      <c r="M707" s="3"/>
    </row>
    <row r="708" spans="3:13" ht="90" customHeight="1" x14ac:dyDescent="0.2">
      <c r="C708" s="3"/>
      <c r="F708" s="3"/>
      <c r="G708" s="3"/>
      <c r="H708" s="3"/>
      <c r="I708" s="3"/>
      <c r="J708" s="3"/>
      <c r="K708" s="3"/>
      <c r="L708" s="3"/>
      <c r="M708" s="3"/>
    </row>
    <row r="709" spans="3:13" ht="90" customHeight="1" x14ac:dyDescent="0.2">
      <c r="C709" s="3"/>
      <c r="F709" s="3"/>
      <c r="G709" s="3"/>
      <c r="H709" s="3"/>
      <c r="I709" s="3"/>
      <c r="J709" s="3"/>
      <c r="K709" s="3"/>
      <c r="L709" s="3"/>
      <c r="M709" s="3"/>
    </row>
    <row r="710" spans="3:13" ht="90" customHeight="1" x14ac:dyDescent="0.2">
      <c r="C710" s="3"/>
      <c r="F710" s="3"/>
      <c r="G710" s="3"/>
      <c r="H710" s="3"/>
      <c r="I710" s="3"/>
      <c r="J710" s="3"/>
      <c r="K710" s="3"/>
      <c r="L710" s="3"/>
      <c r="M710" s="3"/>
    </row>
    <row r="711" spans="3:13" ht="90" customHeight="1" x14ac:dyDescent="0.2">
      <c r="C711" s="3"/>
      <c r="F711" s="3"/>
      <c r="G711" s="3"/>
      <c r="H711" s="3"/>
      <c r="I711" s="3"/>
      <c r="J711" s="3"/>
      <c r="K711" s="3"/>
      <c r="L711" s="3"/>
      <c r="M711" s="3"/>
    </row>
    <row r="712" spans="3:13" ht="90" customHeight="1" x14ac:dyDescent="0.2">
      <c r="C712" s="3"/>
      <c r="F712" s="3"/>
      <c r="G712" s="3"/>
      <c r="H712" s="3"/>
      <c r="I712" s="3"/>
      <c r="J712" s="3"/>
      <c r="K712" s="3"/>
      <c r="L712" s="3"/>
      <c r="M712" s="3"/>
    </row>
    <row r="713" spans="3:13" ht="90" customHeight="1" x14ac:dyDescent="0.2">
      <c r="C713" s="3"/>
      <c r="F713" s="3"/>
      <c r="G713" s="3"/>
      <c r="H713" s="3"/>
      <c r="I713" s="3"/>
      <c r="J713" s="3"/>
      <c r="K713" s="3"/>
      <c r="L713" s="3"/>
      <c r="M713" s="3"/>
    </row>
    <row r="714" spans="3:13" ht="90" customHeight="1" x14ac:dyDescent="0.2">
      <c r="C714" s="3"/>
      <c r="F714" s="3"/>
      <c r="G714" s="3"/>
      <c r="H714" s="3"/>
      <c r="I714" s="3"/>
      <c r="J714" s="3"/>
      <c r="K714" s="3"/>
      <c r="L714" s="3"/>
      <c r="M714" s="3"/>
    </row>
    <row r="715" spans="3:13" ht="90" customHeight="1" x14ac:dyDescent="0.2">
      <c r="C715" s="3"/>
      <c r="F715" s="3"/>
      <c r="G715" s="3"/>
      <c r="H715" s="3"/>
      <c r="I715" s="3"/>
      <c r="J715" s="3"/>
      <c r="K715" s="3"/>
      <c r="L715" s="3"/>
      <c r="M715" s="3"/>
    </row>
    <row r="716" spans="3:13" ht="90" customHeight="1" x14ac:dyDescent="0.2">
      <c r="C716" s="3"/>
      <c r="F716" s="3"/>
      <c r="G716" s="3"/>
      <c r="H716" s="3"/>
      <c r="I716" s="3"/>
      <c r="J716" s="3"/>
      <c r="K716" s="3"/>
      <c r="L716" s="3"/>
      <c r="M716" s="3"/>
    </row>
    <row r="717" spans="3:13" ht="90" customHeight="1" x14ac:dyDescent="0.2">
      <c r="C717" s="3"/>
      <c r="F717" s="3"/>
      <c r="G717" s="3"/>
      <c r="H717" s="3"/>
      <c r="I717" s="3"/>
      <c r="J717" s="3"/>
      <c r="K717" s="3"/>
      <c r="L717" s="3"/>
      <c r="M717" s="3"/>
    </row>
    <row r="718" spans="3:13" ht="90" customHeight="1" x14ac:dyDescent="0.2">
      <c r="C718" s="3"/>
      <c r="F718" s="3"/>
      <c r="G718" s="3"/>
      <c r="H718" s="3"/>
      <c r="I718" s="3"/>
      <c r="J718" s="3"/>
      <c r="K718" s="3"/>
      <c r="L718" s="3"/>
      <c r="M718" s="3"/>
    </row>
    <row r="719" spans="3:13" ht="90" customHeight="1" x14ac:dyDescent="0.2">
      <c r="C719" s="3"/>
      <c r="F719" s="3"/>
      <c r="G719" s="3"/>
      <c r="H719" s="3"/>
      <c r="I719" s="3"/>
      <c r="J719" s="3"/>
      <c r="K719" s="3"/>
      <c r="L719" s="3"/>
      <c r="M719" s="3"/>
    </row>
    <row r="720" spans="3:13" ht="90" customHeight="1" x14ac:dyDescent="0.2">
      <c r="C720" s="3"/>
      <c r="F720" s="3"/>
      <c r="G720" s="3"/>
      <c r="H720" s="3"/>
      <c r="I720" s="3"/>
      <c r="J720" s="3"/>
      <c r="K720" s="3"/>
      <c r="L720" s="3"/>
      <c r="M720" s="3"/>
    </row>
    <row r="721" spans="3:13" ht="90" customHeight="1" x14ac:dyDescent="0.2">
      <c r="C721" s="3"/>
      <c r="F721" s="3"/>
      <c r="G721" s="3"/>
      <c r="H721" s="3"/>
      <c r="I721" s="3"/>
      <c r="J721" s="3"/>
      <c r="K721" s="3"/>
      <c r="L721" s="3"/>
      <c r="M721" s="3"/>
    </row>
    <row r="722" spans="3:13" ht="90" customHeight="1" x14ac:dyDescent="0.2">
      <c r="C722" s="3"/>
      <c r="F722" s="3"/>
      <c r="G722" s="3"/>
      <c r="H722" s="3"/>
      <c r="I722" s="3"/>
      <c r="J722" s="3"/>
      <c r="K722" s="3"/>
      <c r="L722" s="3"/>
      <c r="M722" s="3"/>
    </row>
    <row r="723" spans="3:13" ht="90" customHeight="1" x14ac:dyDescent="0.2">
      <c r="C723" s="3"/>
      <c r="F723" s="3"/>
      <c r="G723" s="3"/>
      <c r="H723" s="3"/>
      <c r="I723" s="3"/>
      <c r="J723" s="3"/>
      <c r="K723" s="3"/>
      <c r="L723" s="3"/>
      <c r="M723" s="3"/>
    </row>
    <row r="724" spans="3:13" ht="90" customHeight="1" x14ac:dyDescent="0.2">
      <c r="C724" s="3"/>
      <c r="F724" s="3"/>
      <c r="G724" s="3"/>
      <c r="H724" s="3"/>
      <c r="I724" s="3"/>
      <c r="J724" s="3"/>
      <c r="K724" s="3"/>
      <c r="L724" s="3"/>
      <c r="M724" s="3"/>
    </row>
    <row r="725" spans="3:13" ht="90" customHeight="1" x14ac:dyDescent="0.2">
      <c r="C725" s="3"/>
      <c r="F725" s="3"/>
      <c r="G725" s="3"/>
      <c r="H725" s="3"/>
      <c r="I725" s="3"/>
      <c r="J725" s="3"/>
      <c r="K725" s="3"/>
      <c r="L725" s="3"/>
      <c r="M725" s="3"/>
    </row>
    <row r="726" spans="3:13" ht="90" customHeight="1" x14ac:dyDescent="0.2">
      <c r="C726" s="3"/>
      <c r="F726" s="3"/>
      <c r="G726" s="3"/>
      <c r="H726" s="3"/>
      <c r="I726" s="3"/>
      <c r="J726" s="3"/>
      <c r="K726" s="3"/>
      <c r="L726" s="3"/>
      <c r="M726" s="3"/>
    </row>
    <row r="727" spans="3:13" ht="90" customHeight="1" x14ac:dyDescent="0.2">
      <c r="C727" s="3"/>
      <c r="F727" s="3"/>
      <c r="G727" s="3"/>
      <c r="H727" s="3"/>
      <c r="I727" s="3"/>
      <c r="J727" s="3"/>
      <c r="K727" s="3"/>
      <c r="L727" s="3"/>
      <c r="M727" s="3"/>
    </row>
    <row r="728" spans="3:13" ht="90" customHeight="1" x14ac:dyDescent="0.2">
      <c r="C728" s="3"/>
      <c r="F728" s="3"/>
      <c r="G728" s="3"/>
      <c r="H728" s="3"/>
      <c r="I728" s="3"/>
      <c r="J728" s="3"/>
      <c r="K728" s="3"/>
      <c r="L728" s="3"/>
      <c r="M728" s="3"/>
    </row>
    <row r="729" spans="3:13" ht="90" customHeight="1" x14ac:dyDescent="0.2">
      <c r="C729" s="3"/>
      <c r="F729" s="3"/>
      <c r="G729" s="3"/>
      <c r="H729" s="3"/>
      <c r="I729" s="3"/>
      <c r="J729" s="3"/>
      <c r="K729" s="3"/>
      <c r="L729" s="3"/>
      <c r="M729" s="3"/>
    </row>
    <row r="730" spans="3:13" ht="90" customHeight="1" x14ac:dyDescent="0.2">
      <c r="C730" s="3"/>
      <c r="F730" s="3"/>
      <c r="G730" s="3"/>
      <c r="H730" s="3"/>
      <c r="I730" s="3"/>
      <c r="J730" s="3"/>
      <c r="K730" s="3"/>
      <c r="L730" s="3"/>
      <c r="M730" s="3"/>
    </row>
    <row r="731" spans="3:13" ht="90" customHeight="1" x14ac:dyDescent="0.2">
      <c r="C731" s="3"/>
      <c r="F731" s="3"/>
      <c r="G731" s="3"/>
      <c r="H731" s="3"/>
      <c r="I731" s="3"/>
      <c r="J731" s="3"/>
      <c r="K731" s="3"/>
      <c r="L731" s="3"/>
      <c r="M731" s="3"/>
    </row>
    <row r="732" spans="3:13" ht="90" customHeight="1" x14ac:dyDescent="0.2">
      <c r="C732" s="3"/>
      <c r="F732" s="3"/>
      <c r="G732" s="3"/>
      <c r="H732" s="3"/>
      <c r="I732" s="3"/>
      <c r="J732" s="3"/>
      <c r="K732" s="3"/>
      <c r="L732" s="3"/>
      <c r="M732" s="3"/>
    </row>
    <row r="733" spans="3:13" ht="90" customHeight="1" x14ac:dyDescent="0.2">
      <c r="C733" s="3"/>
      <c r="F733" s="3"/>
      <c r="G733" s="3"/>
      <c r="H733" s="3"/>
      <c r="I733" s="3"/>
      <c r="J733" s="3"/>
      <c r="K733" s="3"/>
      <c r="L733" s="3"/>
      <c r="M733" s="3"/>
    </row>
    <row r="734" spans="3:13" ht="90" customHeight="1" x14ac:dyDescent="0.2">
      <c r="C734" s="3"/>
      <c r="F734" s="3"/>
      <c r="G734" s="3"/>
      <c r="H734" s="3"/>
      <c r="I734" s="3"/>
      <c r="J734" s="3"/>
      <c r="K734" s="3"/>
      <c r="L734" s="3"/>
      <c r="M734" s="3"/>
    </row>
    <row r="735" spans="3:13" ht="90" customHeight="1" x14ac:dyDescent="0.2">
      <c r="C735" s="3"/>
      <c r="F735" s="3"/>
      <c r="G735" s="3"/>
      <c r="H735" s="3"/>
      <c r="I735" s="3"/>
      <c r="J735" s="3"/>
      <c r="K735" s="3"/>
      <c r="L735" s="3"/>
      <c r="M735" s="3"/>
    </row>
    <row r="736" spans="3:13" ht="90" customHeight="1" x14ac:dyDescent="0.2">
      <c r="C736" s="3"/>
      <c r="F736" s="3"/>
      <c r="G736" s="3"/>
      <c r="H736" s="3"/>
      <c r="I736" s="3"/>
      <c r="J736" s="3"/>
      <c r="K736" s="3"/>
      <c r="L736" s="3"/>
      <c r="M736" s="3"/>
    </row>
    <row r="737" spans="3:13" ht="90" customHeight="1" x14ac:dyDescent="0.2">
      <c r="C737" s="3"/>
      <c r="F737" s="3"/>
      <c r="G737" s="3"/>
      <c r="H737" s="3"/>
      <c r="I737" s="3"/>
      <c r="J737" s="3"/>
      <c r="K737" s="3"/>
      <c r="L737" s="3"/>
      <c r="M737" s="3"/>
    </row>
    <row r="738" spans="3:13" ht="90" customHeight="1" x14ac:dyDescent="0.2">
      <c r="C738" s="3"/>
      <c r="F738" s="3"/>
      <c r="G738" s="3"/>
      <c r="H738" s="3"/>
      <c r="I738" s="3"/>
      <c r="J738" s="3"/>
      <c r="K738" s="3"/>
      <c r="L738" s="3"/>
      <c r="M738" s="3"/>
    </row>
    <row r="739" spans="3:13" ht="90" customHeight="1" x14ac:dyDescent="0.2">
      <c r="C739" s="3"/>
      <c r="F739" s="3"/>
      <c r="G739" s="3"/>
      <c r="H739" s="3"/>
      <c r="I739" s="3"/>
      <c r="J739" s="3"/>
      <c r="K739" s="3"/>
      <c r="L739" s="3"/>
      <c r="M739" s="3"/>
    </row>
    <row r="740" spans="3:13" ht="90" customHeight="1" x14ac:dyDescent="0.2">
      <c r="C740" s="3"/>
      <c r="F740" s="3"/>
      <c r="G740" s="3"/>
      <c r="H740" s="3"/>
      <c r="I740" s="3"/>
      <c r="J740" s="3"/>
      <c r="K740" s="3"/>
      <c r="L740" s="3"/>
      <c r="M740" s="3"/>
    </row>
    <row r="741" spans="3:13" ht="90" customHeight="1" x14ac:dyDescent="0.2">
      <c r="C741" s="3"/>
      <c r="F741" s="3"/>
      <c r="G741" s="3"/>
      <c r="H741" s="3"/>
      <c r="I741" s="3"/>
      <c r="J741" s="3"/>
      <c r="K741" s="3"/>
      <c r="L741" s="3"/>
      <c r="M741" s="3"/>
    </row>
    <row r="742" spans="3:13" ht="90" customHeight="1" x14ac:dyDescent="0.2">
      <c r="C742" s="3"/>
      <c r="F742" s="3"/>
      <c r="G742" s="3"/>
      <c r="H742" s="3"/>
      <c r="I742" s="3"/>
      <c r="J742" s="3"/>
      <c r="K742" s="3"/>
      <c r="L742" s="3"/>
      <c r="M742" s="3"/>
    </row>
    <row r="743" spans="3:13" ht="90" customHeight="1" x14ac:dyDescent="0.2">
      <c r="C743" s="3"/>
      <c r="F743" s="3"/>
      <c r="G743" s="3"/>
      <c r="H743" s="3"/>
      <c r="I743" s="3"/>
      <c r="J743" s="3"/>
      <c r="K743" s="3"/>
      <c r="L743" s="3"/>
      <c r="M743" s="3"/>
    </row>
    <row r="744" spans="3:13" ht="90" customHeight="1" x14ac:dyDescent="0.2">
      <c r="C744" s="3"/>
      <c r="F744" s="3"/>
      <c r="G744" s="3"/>
      <c r="H744" s="3"/>
      <c r="I744" s="3"/>
      <c r="J744" s="3"/>
      <c r="K744" s="3"/>
      <c r="L744" s="3"/>
      <c r="M744" s="3"/>
    </row>
    <row r="745" spans="3:13" ht="90" customHeight="1" x14ac:dyDescent="0.2">
      <c r="C745" s="3"/>
      <c r="F745" s="3"/>
      <c r="G745" s="3"/>
      <c r="H745" s="3"/>
      <c r="I745" s="3"/>
      <c r="J745" s="3"/>
      <c r="K745" s="3"/>
      <c r="L745" s="3"/>
      <c r="M745" s="3"/>
    </row>
    <row r="746" spans="3:13" ht="90" customHeight="1" x14ac:dyDescent="0.2">
      <c r="C746" s="3"/>
      <c r="F746" s="3"/>
      <c r="G746" s="3"/>
      <c r="H746" s="3"/>
      <c r="I746" s="3"/>
      <c r="J746" s="3"/>
      <c r="K746" s="3"/>
      <c r="L746" s="3"/>
      <c r="M746" s="3"/>
    </row>
    <row r="747" spans="3:13" ht="90" customHeight="1" x14ac:dyDescent="0.2">
      <c r="C747" s="3"/>
      <c r="F747" s="3"/>
      <c r="G747" s="3"/>
      <c r="H747" s="3"/>
      <c r="I747" s="3"/>
      <c r="J747" s="3"/>
      <c r="K747" s="3"/>
      <c r="L747" s="3"/>
      <c r="M747" s="3"/>
    </row>
    <row r="748" spans="3:13" ht="90" customHeight="1" x14ac:dyDescent="0.2">
      <c r="C748" s="3"/>
      <c r="F748" s="3"/>
      <c r="G748" s="3"/>
      <c r="H748" s="3"/>
      <c r="I748" s="3"/>
      <c r="J748" s="3"/>
      <c r="K748" s="3"/>
      <c r="L748" s="3"/>
      <c r="M748" s="3"/>
    </row>
    <row r="749" spans="3:13" ht="90" customHeight="1" x14ac:dyDescent="0.2">
      <c r="C749" s="3"/>
      <c r="F749" s="3"/>
      <c r="G749" s="3"/>
      <c r="H749" s="3"/>
      <c r="I749" s="3"/>
      <c r="J749" s="3"/>
      <c r="K749" s="3"/>
      <c r="L749" s="3"/>
      <c r="M749" s="3"/>
    </row>
    <row r="750" spans="3:13" ht="90" customHeight="1" x14ac:dyDescent="0.2">
      <c r="C750" s="3"/>
      <c r="F750" s="3"/>
      <c r="G750" s="3"/>
      <c r="H750" s="3"/>
      <c r="I750" s="3"/>
      <c r="J750" s="3"/>
      <c r="K750" s="3"/>
      <c r="L750" s="3"/>
      <c r="M750" s="3"/>
    </row>
    <row r="751" spans="3:13" ht="90" customHeight="1" x14ac:dyDescent="0.2">
      <c r="C751" s="3"/>
      <c r="F751" s="3"/>
      <c r="G751" s="3"/>
      <c r="H751" s="3"/>
      <c r="I751" s="3"/>
      <c r="J751" s="3"/>
      <c r="K751" s="3"/>
      <c r="L751" s="3"/>
      <c r="M751" s="3"/>
    </row>
    <row r="752" spans="3:13" ht="90" customHeight="1" x14ac:dyDescent="0.2">
      <c r="C752" s="3"/>
      <c r="F752" s="3"/>
      <c r="G752" s="3"/>
      <c r="H752" s="3"/>
      <c r="I752" s="3"/>
      <c r="J752" s="3"/>
      <c r="K752" s="3"/>
      <c r="L752" s="3"/>
      <c r="M752" s="3"/>
    </row>
    <row r="753" spans="3:13" ht="90" customHeight="1" x14ac:dyDescent="0.2">
      <c r="C753" s="3"/>
      <c r="F753" s="3"/>
      <c r="G753" s="3"/>
      <c r="H753" s="3"/>
      <c r="I753" s="3"/>
      <c r="J753" s="3"/>
      <c r="K753" s="3"/>
      <c r="L753" s="3"/>
      <c r="M753" s="3"/>
    </row>
    <row r="754" spans="3:13" ht="90" customHeight="1" x14ac:dyDescent="0.2">
      <c r="C754" s="3"/>
      <c r="F754" s="3"/>
      <c r="G754" s="3"/>
      <c r="H754" s="3"/>
      <c r="I754" s="3"/>
      <c r="J754" s="3"/>
      <c r="K754" s="3"/>
      <c r="L754" s="3"/>
      <c r="M754" s="3"/>
    </row>
    <row r="755" spans="3:13" ht="90" customHeight="1" x14ac:dyDescent="0.2">
      <c r="C755" s="3"/>
      <c r="F755" s="3"/>
      <c r="G755" s="3"/>
      <c r="H755" s="3"/>
      <c r="I755" s="3"/>
      <c r="J755" s="3"/>
      <c r="K755" s="3"/>
      <c r="L755" s="3"/>
      <c r="M755" s="3"/>
    </row>
    <row r="756" spans="3:13" ht="90" customHeight="1" x14ac:dyDescent="0.2">
      <c r="C756" s="3"/>
      <c r="F756" s="3"/>
      <c r="G756" s="3"/>
      <c r="H756" s="3"/>
      <c r="I756" s="3"/>
      <c r="J756" s="3"/>
      <c r="K756" s="3"/>
      <c r="L756" s="3"/>
      <c r="M756" s="3"/>
    </row>
    <row r="757" spans="3:13" ht="90" customHeight="1" x14ac:dyDescent="0.2">
      <c r="C757" s="3"/>
      <c r="F757" s="3"/>
      <c r="G757" s="3"/>
      <c r="H757" s="3"/>
      <c r="I757" s="3"/>
      <c r="J757" s="3"/>
      <c r="K757" s="3"/>
      <c r="L757" s="3"/>
      <c r="M757" s="3"/>
    </row>
    <row r="758" spans="3:13" ht="90" customHeight="1" x14ac:dyDescent="0.2">
      <c r="C758" s="3"/>
      <c r="F758" s="3"/>
      <c r="G758" s="3"/>
      <c r="H758" s="3"/>
      <c r="I758" s="3"/>
      <c r="J758" s="3"/>
      <c r="K758" s="3"/>
      <c r="L758" s="3"/>
      <c r="M758" s="3"/>
    </row>
    <row r="759" spans="3:13" ht="90" customHeight="1" x14ac:dyDescent="0.2">
      <c r="C759" s="3"/>
      <c r="F759" s="3"/>
      <c r="G759" s="3"/>
      <c r="H759" s="3"/>
      <c r="I759" s="3"/>
      <c r="J759" s="3"/>
      <c r="K759" s="3"/>
      <c r="L759" s="3"/>
      <c r="M759" s="3"/>
    </row>
    <row r="760" spans="3:13" ht="90" customHeight="1" x14ac:dyDescent="0.2">
      <c r="C760" s="3"/>
      <c r="F760" s="3"/>
      <c r="G760" s="3"/>
      <c r="H760" s="3"/>
      <c r="I760" s="3"/>
      <c r="J760" s="3"/>
      <c r="K760" s="3"/>
      <c r="L760" s="3"/>
      <c r="M760" s="3"/>
    </row>
    <row r="761" spans="3:13" ht="90" customHeight="1" x14ac:dyDescent="0.2">
      <c r="C761" s="3"/>
      <c r="F761" s="3"/>
      <c r="G761" s="3"/>
      <c r="H761" s="3"/>
      <c r="I761" s="3"/>
      <c r="J761" s="3"/>
      <c r="K761" s="3"/>
      <c r="L761" s="3"/>
      <c r="M761" s="3"/>
    </row>
    <row r="762" spans="3:13" ht="90" customHeight="1" x14ac:dyDescent="0.2">
      <c r="C762" s="3"/>
      <c r="F762" s="3"/>
      <c r="G762" s="3"/>
      <c r="H762" s="3"/>
      <c r="I762" s="3"/>
      <c r="J762" s="3"/>
      <c r="K762" s="3"/>
      <c r="L762" s="3"/>
      <c r="M762" s="3"/>
    </row>
    <row r="763" spans="3:13" ht="90" customHeight="1" x14ac:dyDescent="0.2">
      <c r="C763" s="3"/>
      <c r="F763" s="3"/>
      <c r="G763" s="3"/>
      <c r="H763" s="3"/>
      <c r="I763" s="3"/>
      <c r="J763" s="3"/>
      <c r="K763" s="3"/>
      <c r="L763" s="3"/>
      <c r="M763" s="3"/>
    </row>
    <row r="764" spans="3:13" ht="90" customHeight="1" x14ac:dyDescent="0.2">
      <c r="C764" s="3"/>
      <c r="F764" s="3"/>
      <c r="G764" s="3"/>
      <c r="H764" s="3"/>
      <c r="I764" s="3"/>
      <c r="J764" s="3"/>
      <c r="K764" s="3"/>
      <c r="L764" s="3"/>
      <c r="M764" s="3"/>
    </row>
    <row r="765" spans="3:13" ht="90" customHeight="1" x14ac:dyDescent="0.2">
      <c r="C765" s="3"/>
      <c r="F765" s="3"/>
      <c r="G765" s="3"/>
      <c r="H765" s="3"/>
      <c r="I765" s="3"/>
      <c r="J765" s="3"/>
      <c r="K765" s="3"/>
      <c r="L765" s="3"/>
      <c r="M765" s="3"/>
    </row>
    <row r="766" spans="3:13" ht="90" customHeight="1" x14ac:dyDescent="0.2">
      <c r="C766" s="3"/>
      <c r="F766" s="3"/>
      <c r="G766" s="3"/>
      <c r="H766" s="3"/>
      <c r="I766" s="3"/>
      <c r="J766" s="3"/>
      <c r="K766" s="3"/>
      <c r="L766" s="3"/>
      <c r="M766" s="3"/>
    </row>
    <row r="767" spans="3:13" ht="90" customHeight="1" x14ac:dyDescent="0.2">
      <c r="C767" s="3"/>
      <c r="F767" s="3"/>
      <c r="G767" s="3"/>
      <c r="H767" s="3"/>
      <c r="I767" s="3"/>
      <c r="J767" s="3"/>
      <c r="K767" s="3"/>
      <c r="L767" s="3"/>
      <c r="M767" s="3"/>
    </row>
    <row r="768" spans="3:13" ht="90" customHeight="1" x14ac:dyDescent="0.2">
      <c r="C768" s="3"/>
      <c r="F768" s="3"/>
      <c r="G768" s="3"/>
      <c r="H768" s="3"/>
      <c r="I768" s="3"/>
      <c r="J768" s="3"/>
      <c r="K768" s="3"/>
      <c r="L768" s="3"/>
      <c r="M768" s="3"/>
    </row>
    <row r="769" spans="3:13" ht="90" customHeight="1" x14ac:dyDescent="0.2">
      <c r="C769" s="3"/>
      <c r="F769" s="3"/>
      <c r="G769" s="3"/>
      <c r="H769" s="3"/>
      <c r="I769" s="3"/>
      <c r="J769" s="3"/>
      <c r="K769" s="3"/>
      <c r="L769" s="3"/>
      <c r="M769" s="3"/>
    </row>
    <row r="770" spans="3:13" ht="90" customHeight="1" x14ac:dyDescent="0.2">
      <c r="C770" s="3"/>
      <c r="F770" s="3"/>
      <c r="G770" s="3"/>
      <c r="H770" s="3"/>
      <c r="I770" s="3"/>
      <c r="J770" s="3"/>
      <c r="K770" s="3"/>
      <c r="L770" s="3"/>
      <c r="M770" s="3"/>
    </row>
    <row r="771" spans="3:13" ht="90" customHeight="1" x14ac:dyDescent="0.2">
      <c r="C771" s="3"/>
      <c r="F771" s="3"/>
      <c r="G771" s="3"/>
      <c r="H771" s="3"/>
      <c r="I771" s="3"/>
      <c r="J771" s="3"/>
      <c r="K771" s="3"/>
      <c r="L771" s="3"/>
      <c r="M771" s="3"/>
    </row>
    <row r="772" spans="3:13" ht="90" customHeight="1" x14ac:dyDescent="0.2">
      <c r="C772" s="3"/>
      <c r="F772" s="3"/>
      <c r="G772" s="3"/>
      <c r="H772" s="3"/>
      <c r="I772" s="3"/>
      <c r="J772" s="3"/>
      <c r="K772" s="3"/>
      <c r="L772" s="3"/>
      <c r="M772" s="3"/>
    </row>
    <row r="773" spans="3:13" ht="90" customHeight="1" x14ac:dyDescent="0.2">
      <c r="C773" s="3"/>
      <c r="F773" s="3"/>
      <c r="G773" s="3"/>
      <c r="H773" s="3"/>
      <c r="I773" s="3"/>
      <c r="J773" s="3"/>
      <c r="K773" s="3"/>
      <c r="L773" s="3"/>
      <c r="M773" s="3"/>
    </row>
    <row r="774" spans="3:13" ht="90" customHeight="1" x14ac:dyDescent="0.2">
      <c r="C774" s="3"/>
      <c r="F774" s="3"/>
      <c r="G774" s="3"/>
      <c r="H774" s="3"/>
      <c r="I774" s="3"/>
      <c r="J774" s="3"/>
      <c r="K774" s="3"/>
      <c r="L774" s="3"/>
      <c r="M774" s="3"/>
    </row>
    <row r="775" spans="3:13" ht="90" customHeight="1" x14ac:dyDescent="0.2">
      <c r="C775" s="3"/>
      <c r="F775" s="3"/>
      <c r="G775" s="3"/>
      <c r="H775" s="3"/>
      <c r="I775" s="3"/>
      <c r="J775" s="3"/>
      <c r="K775" s="3"/>
      <c r="L775" s="3"/>
      <c r="M775" s="3"/>
    </row>
    <row r="776" spans="3:13" ht="90" customHeight="1" x14ac:dyDescent="0.2">
      <c r="C776" s="3"/>
      <c r="F776" s="3"/>
      <c r="G776" s="3"/>
      <c r="H776" s="3"/>
      <c r="I776" s="3"/>
      <c r="J776" s="3"/>
      <c r="K776" s="3"/>
      <c r="L776" s="3"/>
      <c r="M776" s="3"/>
    </row>
    <row r="777" spans="3:13" ht="90" customHeight="1" x14ac:dyDescent="0.2">
      <c r="C777" s="3"/>
      <c r="F777" s="3"/>
      <c r="G777" s="3"/>
      <c r="H777" s="3"/>
      <c r="I777" s="3"/>
      <c r="J777" s="3"/>
      <c r="K777" s="3"/>
      <c r="L777" s="3"/>
      <c r="M777" s="3"/>
    </row>
    <row r="778" spans="3:13" ht="90" customHeight="1" x14ac:dyDescent="0.2">
      <c r="C778" s="3"/>
      <c r="F778" s="3"/>
      <c r="G778" s="3"/>
      <c r="H778" s="3"/>
      <c r="I778" s="3"/>
      <c r="J778" s="3"/>
      <c r="K778" s="3"/>
      <c r="L778" s="3"/>
      <c r="M778" s="3"/>
    </row>
    <row r="779" spans="3:13" ht="90" customHeight="1" x14ac:dyDescent="0.2">
      <c r="C779" s="3"/>
      <c r="F779" s="3"/>
      <c r="G779" s="3"/>
      <c r="H779" s="3"/>
      <c r="I779" s="3"/>
      <c r="J779" s="3"/>
      <c r="K779" s="3"/>
      <c r="L779" s="3"/>
      <c r="M779" s="3"/>
    </row>
    <row r="780" spans="3:13" ht="90" customHeight="1" x14ac:dyDescent="0.2">
      <c r="C780" s="3"/>
      <c r="F780" s="3"/>
      <c r="G780" s="3"/>
      <c r="H780" s="3"/>
      <c r="I780" s="3"/>
      <c r="J780" s="3"/>
      <c r="K780" s="3"/>
      <c r="L780" s="3"/>
      <c r="M780" s="3"/>
    </row>
    <row r="781" spans="3:13" ht="90" customHeight="1" x14ac:dyDescent="0.2">
      <c r="C781" s="3"/>
      <c r="F781" s="3"/>
      <c r="G781" s="3"/>
      <c r="H781" s="3"/>
      <c r="I781" s="3"/>
      <c r="J781" s="3"/>
      <c r="K781" s="3"/>
      <c r="L781" s="3"/>
      <c r="M781" s="3"/>
    </row>
    <row r="782" spans="3:13" ht="90" customHeight="1" x14ac:dyDescent="0.2">
      <c r="C782" s="3"/>
      <c r="F782" s="3"/>
      <c r="G782" s="3"/>
      <c r="H782" s="3"/>
      <c r="I782" s="3"/>
      <c r="J782" s="3"/>
      <c r="K782" s="3"/>
      <c r="L782" s="3"/>
      <c r="M782" s="3"/>
    </row>
    <row r="783" spans="3:13" ht="90" customHeight="1" x14ac:dyDescent="0.2">
      <c r="C783" s="3"/>
      <c r="F783" s="3"/>
      <c r="G783" s="3"/>
      <c r="H783" s="3"/>
      <c r="I783" s="3"/>
      <c r="J783" s="3"/>
      <c r="K783" s="3"/>
      <c r="L783" s="3"/>
      <c r="M783" s="3"/>
    </row>
    <row r="784" spans="3:13" ht="90" customHeight="1" x14ac:dyDescent="0.2">
      <c r="C784" s="3"/>
      <c r="F784" s="3"/>
      <c r="G784" s="3"/>
      <c r="H784" s="3"/>
      <c r="I784" s="3"/>
      <c r="J784" s="3"/>
      <c r="K784" s="3"/>
      <c r="L784" s="3"/>
      <c r="M784" s="3"/>
    </row>
    <row r="785" spans="3:13" ht="90" customHeight="1" x14ac:dyDescent="0.2">
      <c r="C785" s="3"/>
      <c r="F785" s="3"/>
      <c r="G785" s="3"/>
      <c r="H785" s="3"/>
      <c r="I785" s="3"/>
      <c r="J785" s="3"/>
      <c r="K785" s="3"/>
      <c r="L785" s="3"/>
      <c r="M785" s="3"/>
    </row>
    <row r="786" spans="3:13" ht="90" customHeight="1" x14ac:dyDescent="0.2">
      <c r="C786" s="3"/>
      <c r="F786" s="3"/>
      <c r="G786" s="3"/>
      <c r="H786" s="3"/>
      <c r="I786" s="3"/>
      <c r="J786" s="3"/>
      <c r="K786" s="3"/>
      <c r="L786" s="3"/>
      <c r="M786" s="3"/>
    </row>
    <row r="787" spans="3:13" ht="90" customHeight="1" x14ac:dyDescent="0.2">
      <c r="C787" s="3"/>
      <c r="F787" s="3"/>
      <c r="G787" s="3"/>
      <c r="H787" s="3"/>
      <c r="I787" s="3"/>
      <c r="J787" s="3"/>
      <c r="K787" s="3"/>
      <c r="L787" s="3"/>
      <c r="M787" s="3"/>
    </row>
    <row r="788" spans="3:13" ht="90" customHeight="1" x14ac:dyDescent="0.2">
      <c r="C788" s="3"/>
      <c r="F788" s="3"/>
      <c r="G788" s="3"/>
      <c r="H788" s="3"/>
      <c r="I788" s="3"/>
      <c r="J788" s="3"/>
      <c r="K788" s="3"/>
      <c r="L788" s="3"/>
      <c r="M788" s="3"/>
    </row>
    <row r="789" spans="3:13" ht="90" customHeight="1" x14ac:dyDescent="0.2">
      <c r="C789" s="3"/>
      <c r="F789" s="3"/>
      <c r="G789" s="3"/>
      <c r="H789" s="3"/>
      <c r="I789" s="3"/>
      <c r="J789" s="3"/>
      <c r="K789" s="3"/>
      <c r="L789" s="3"/>
      <c r="M789" s="3"/>
    </row>
    <row r="790" spans="3:13" ht="90" customHeight="1" x14ac:dyDescent="0.2">
      <c r="C790" s="3"/>
      <c r="F790" s="3"/>
      <c r="G790" s="3"/>
      <c r="H790" s="3"/>
      <c r="I790" s="3"/>
      <c r="J790" s="3"/>
      <c r="K790" s="3"/>
      <c r="L790" s="3"/>
      <c r="M790" s="3"/>
    </row>
    <row r="791" spans="3:13" ht="90" customHeight="1" x14ac:dyDescent="0.2">
      <c r="C791" s="3"/>
      <c r="F791" s="3"/>
      <c r="G791" s="3"/>
      <c r="H791" s="3"/>
      <c r="I791" s="3"/>
      <c r="J791" s="3"/>
      <c r="K791" s="3"/>
      <c r="L791" s="3"/>
      <c r="M791" s="3"/>
    </row>
    <row r="792" spans="3:13" ht="90" customHeight="1" x14ac:dyDescent="0.2">
      <c r="C792" s="3"/>
      <c r="F792" s="3"/>
      <c r="G792" s="3"/>
      <c r="H792" s="3"/>
      <c r="I792" s="3"/>
      <c r="J792" s="3"/>
      <c r="K792" s="3"/>
      <c r="L792" s="3"/>
      <c r="M792" s="3"/>
    </row>
    <row r="793" spans="3:13" ht="90" customHeight="1" x14ac:dyDescent="0.2">
      <c r="C793" s="3"/>
      <c r="F793" s="3"/>
      <c r="G793" s="3"/>
      <c r="H793" s="3"/>
      <c r="I793" s="3"/>
      <c r="J793" s="3"/>
      <c r="K793" s="3"/>
      <c r="L793" s="3"/>
      <c r="M793" s="3"/>
    </row>
    <row r="794" spans="3:13" ht="90" customHeight="1" x14ac:dyDescent="0.2">
      <c r="C794" s="3"/>
      <c r="F794" s="3"/>
      <c r="G794" s="3"/>
      <c r="H794" s="3"/>
      <c r="I794" s="3"/>
      <c r="J794" s="3"/>
      <c r="K794" s="3"/>
      <c r="L794" s="3"/>
      <c r="M794" s="3"/>
    </row>
    <row r="795" spans="3:13" ht="90" customHeight="1" x14ac:dyDescent="0.2">
      <c r="C795" s="3"/>
      <c r="F795" s="3"/>
      <c r="G795" s="3"/>
      <c r="H795" s="3"/>
      <c r="I795" s="3"/>
      <c r="J795" s="3"/>
      <c r="K795" s="3"/>
      <c r="L795" s="3"/>
      <c r="M795" s="3"/>
    </row>
    <row r="796" spans="3:13" ht="90" customHeight="1" x14ac:dyDescent="0.2">
      <c r="C796" s="3"/>
      <c r="F796" s="3"/>
      <c r="G796" s="3"/>
      <c r="H796" s="3"/>
      <c r="I796" s="3"/>
      <c r="J796" s="3"/>
      <c r="K796" s="3"/>
      <c r="L796" s="3"/>
      <c r="M796" s="3"/>
    </row>
    <row r="797" spans="3:13" ht="90" customHeight="1" x14ac:dyDescent="0.2">
      <c r="C797" s="3"/>
      <c r="F797" s="3"/>
      <c r="G797" s="3"/>
      <c r="H797" s="3"/>
      <c r="I797" s="3"/>
      <c r="J797" s="3"/>
      <c r="K797" s="3"/>
      <c r="L797" s="3"/>
      <c r="M797" s="3"/>
    </row>
    <row r="798" spans="3:13" ht="90" customHeight="1" x14ac:dyDescent="0.2">
      <c r="C798" s="3"/>
      <c r="F798" s="3"/>
      <c r="G798" s="3"/>
      <c r="H798" s="3"/>
      <c r="I798" s="3"/>
      <c r="J798" s="3"/>
      <c r="K798" s="3"/>
      <c r="L798" s="3"/>
      <c r="M798" s="3"/>
    </row>
    <row r="799" spans="3:13" ht="90" customHeight="1" x14ac:dyDescent="0.2">
      <c r="C799" s="3"/>
      <c r="F799" s="3"/>
      <c r="G799" s="3"/>
      <c r="H799" s="3"/>
      <c r="I799" s="3"/>
      <c r="J799" s="3"/>
      <c r="K799" s="3"/>
      <c r="L799" s="3"/>
      <c r="M799" s="3"/>
    </row>
    <row r="800" spans="3:13" ht="90" customHeight="1" x14ac:dyDescent="0.2">
      <c r="C800" s="3"/>
      <c r="F800" s="3"/>
      <c r="G800" s="3"/>
      <c r="H800" s="3"/>
      <c r="I800" s="3"/>
      <c r="J800" s="3"/>
      <c r="K800" s="3"/>
      <c r="L800" s="3"/>
      <c r="M800" s="3"/>
    </row>
    <row r="801" spans="3:13" ht="90" customHeight="1" x14ac:dyDescent="0.2">
      <c r="C801" s="3"/>
      <c r="F801" s="3"/>
      <c r="G801" s="3"/>
      <c r="H801" s="3"/>
      <c r="I801" s="3"/>
      <c r="J801" s="3"/>
      <c r="K801" s="3"/>
      <c r="L801" s="3"/>
      <c r="M801" s="3"/>
    </row>
    <row r="802" spans="3:13" ht="90" customHeight="1" x14ac:dyDescent="0.2">
      <c r="C802" s="3"/>
      <c r="F802" s="3"/>
      <c r="G802" s="3"/>
      <c r="H802" s="3"/>
      <c r="I802" s="3"/>
      <c r="J802" s="3"/>
      <c r="K802" s="3"/>
      <c r="L802" s="3"/>
      <c r="M802" s="3"/>
    </row>
    <row r="803" spans="3:13" ht="90" customHeight="1" x14ac:dyDescent="0.2">
      <c r="C803" s="3"/>
      <c r="F803" s="3"/>
      <c r="G803" s="3"/>
      <c r="H803" s="3"/>
      <c r="I803" s="3"/>
      <c r="J803" s="3"/>
      <c r="K803" s="3"/>
      <c r="L803" s="3"/>
      <c r="M803" s="3"/>
    </row>
    <row r="804" spans="3:13" ht="90" customHeight="1" x14ac:dyDescent="0.2">
      <c r="C804" s="3"/>
      <c r="F804" s="3"/>
      <c r="G804" s="3"/>
      <c r="H804" s="3"/>
      <c r="I804" s="3"/>
      <c r="J804" s="3"/>
      <c r="K804" s="3"/>
      <c r="L804" s="3"/>
      <c r="M804" s="3"/>
    </row>
    <row r="805" spans="3:13" ht="90" customHeight="1" x14ac:dyDescent="0.2">
      <c r="C805" s="3"/>
      <c r="F805" s="3"/>
      <c r="G805" s="3"/>
      <c r="H805" s="3"/>
      <c r="I805" s="3"/>
      <c r="J805" s="3"/>
      <c r="K805" s="3"/>
      <c r="L805" s="3"/>
      <c r="M805" s="3"/>
    </row>
    <row r="806" spans="3:13" ht="90" customHeight="1" x14ac:dyDescent="0.2">
      <c r="C806" s="3"/>
      <c r="F806" s="3"/>
      <c r="G806" s="3"/>
      <c r="H806" s="3"/>
      <c r="I806" s="3"/>
      <c r="J806" s="3"/>
      <c r="K806" s="3"/>
      <c r="L806" s="3"/>
      <c r="M806" s="3"/>
    </row>
    <row r="807" spans="3:13" ht="90" customHeight="1" x14ac:dyDescent="0.2">
      <c r="C807" s="3"/>
      <c r="F807" s="3"/>
      <c r="G807" s="3"/>
      <c r="H807" s="3"/>
      <c r="I807" s="3"/>
      <c r="J807" s="3"/>
      <c r="K807" s="3"/>
      <c r="L807" s="3"/>
      <c r="M807" s="3"/>
    </row>
    <row r="808" spans="3:13" ht="90" customHeight="1" x14ac:dyDescent="0.2">
      <c r="C808" s="3"/>
      <c r="F808" s="3"/>
      <c r="G808" s="3"/>
      <c r="H808" s="3"/>
      <c r="I808" s="3"/>
      <c r="J808" s="3"/>
      <c r="K808" s="3"/>
      <c r="L808" s="3"/>
      <c r="M808" s="3"/>
    </row>
    <row r="809" spans="3:13" ht="90" customHeight="1" x14ac:dyDescent="0.2">
      <c r="C809" s="3"/>
      <c r="F809" s="3"/>
      <c r="G809" s="3"/>
      <c r="H809" s="3"/>
      <c r="I809" s="3"/>
      <c r="J809" s="3"/>
      <c r="K809" s="3"/>
      <c r="L809" s="3"/>
      <c r="M809" s="3"/>
    </row>
    <row r="810" spans="3:13" ht="90" customHeight="1" x14ac:dyDescent="0.2">
      <c r="C810" s="3"/>
      <c r="F810" s="3"/>
      <c r="G810" s="3"/>
      <c r="H810" s="3"/>
      <c r="I810" s="3"/>
      <c r="J810" s="3"/>
      <c r="K810" s="3"/>
      <c r="L810" s="3"/>
      <c r="M810" s="3"/>
    </row>
    <row r="811" spans="3:13" ht="90" customHeight="1" x14ac:dyDescent="0.2">
      <c r="C811" s="3"/>
      <c r="F811" s="3"/>
      <c r="G811" s="3"/>
      <c r="H811" s="3"/>
      <c r="I811" s="3"/>
      <c r="J811" s="3"/>
      <c r="K811" s="3"/>
      <c r="L811" s="3"/>
      <c r="M811" s="3"/>
    </row>
    <row r="812" spans="3:13" ht="90" customHeight="1" x14ac:dyDescent="0.2">
      <c r="C812" s="3"/>
      <c r="F812" s="3"/>
      <c r="G812" s="3"/>
      <c r="H812" s="3"/>
      <c r="I812" s="3"/>
      <c r="J812" s="3"/>
      <c r="K812" s="3"/>
      <c r="L812" s="3"/>
      <c r="M812" s="3"/>
    </row>
    <row r="813" spans="3:13" ht="90" customHeight="1" x14ac:dyDescent="0.2">
      <c r="C813" s="3"/>
      <c r="F813" s="3"/>
      <c r="G813" s="3"/>
      <c r="H813" s="3"/>
      <c r="I813" s="3"/>
      <c r="J813" s="3"/>
      <c r="K813" s="3"/>
      <c r="L813" s="3"/>
      <c r="M813" s="3"/>
    </row>
    <row r="814" spans="3:13" ht="90" customHeight="1" x14ac:dyDescent="0.2">
      <c r="C814" s="3"/>
      <c r="F814" s="3"/>
      <c r="G814" s="3"/>
      <c r="H814" s="3"/>
      <c r="I814" s="3"/>
      <c r="J814" s="3"/>
      <c r="K814" s="3"/>
      <c r="L814" s="3"/>
      <c r="M814" s="3"/>
    </row>
    <row r="815" spans="3:13" ht="90" customHeight="1" x14ac:dyDescent="0.2">
      <c r="C815" s="3"/>
      <c r="F815" s="3"/>
      <c r="G815" s="3"/>
      <c r="H815" s="3"/>
      <c r="I815" s="3"/>
      <c r="J815" s="3"/>
      <c r="K815" s="3"/>
      <c r="L815" s="3"/>
      <c r="M815" s="3"/>
    </row>
    <row r="816" spans="3:13" ht="90" customHeight="1" x14ac:dyDescent="0.2">
      <c r="C816" s="3"/>
      <c r="F816" s="3"/>
      <c r="G816" s="3"/>
      <c r="H816" s="3"/>
      <c r="I816" s="3"/>
      <c r="J816" s="3"/>
      <c r="K816" s="3"/>
      <c r="L816" s="3"/>
      <c r="M816" s="3"/>
    </row>
    <row r="817" spans="3:13" ht="90" customHeight="1" x14ac:dyDescent="0.2">
      <c r="C817" s="3"/>
      <c r="F817" s="3"/>
      <c r="G817" s="3"/>
      <c r="H817" s="3"/>
      <c r="I817" s="3"/>
      <c r="J817" s="3"/>
      <c r="K817" s="3"/>
      <c r="L817" s="3"/>
      <c r="M817" s="3"/>
    </row>
    <row r="818" spans="3:13" ht="90" customHeight="1" x14ac:dyDescent="0.2">
      <c r="C818" s="3"/>
      <c r="F818" s="3"/>
      <c r="G818" s="3"/>
      <c r="H818" s="3"/>
      <c r="I818" s="3"/>
      <c r="J818" s="3"/>
      <c r="K818" s="3"/>
      <c r="L818" s="3"/>
      <c r="M818" s="3"/>
    </row>
    <row r="819" spans="3:13" ht="90" customHeight="1" x14ac:dyDescent="0.2">
      <c r="C819" s="3"/>
      <c r="F819" s="3"/>
      <c r="G819" s="3"/>
      <c r="H819" s="3"/>
      <c r="I819" s="3"/>
      <c r="J819" s="3"/>
      <c r="K819" s="3"/>
      <c r="L819" s="3"/>
      <c r="M819" s="3"/>
    </row>
    <row r="820" spans="3:13" ht="90" customHeight="1" x14ac:dyDescent="0.2">
      <c r="C820" s="3"/>
      <c r="F820" s="3"/>
      <c r="G820" s="3"/>
      <c r="H820" s="3"/>
      <c r="I820" s="3"/>
      <c r="J820" s="3"/>
      <c r="K820" s="3"/>
      <c r="L820" s="3"/>
      <c r="M820" s="3"/>
    </row>
    <row r="821" spans="3:13" ht="90" customHeight="1" x14ac:dyDescent="0.2">
      <c r="C821" s="3"/>
      <c r="F821" s="3"/>
      <c r="G821" s="3"/>
      <c r="H821" s="3"/>
      <c r="I821" s="3"/>
      <c r="J821" s="3"/>
      <c r="K821" s="3"/>
      <c r="L821" s="3"/>
      <c r="M821" s="3"/>
    </row>
    <row r="822" spans="3:13" ht="90" customHeight="1" x14ac:dyDescent="0.2">
      <c r="C822" s="3"/>
      <c r="F822" s="3"/>
      <c r="G822" s="3"/>
      <c r="H822" s="3"/>
      <c r="I822" s="3"/>
      <c r="J822" s="3"/>
      <c r="K822" s="3"/>
      <c r="L822" s="3"/>
      <c r="M822" s="3"/>
    </row>
    <row r="823" spans="3:13" ht="90" customHeight="1" x14ac:dyDescent="0.2">
      <c r="C823" s="3"/>
      <c r="F823" s="3"/>
      <c r="G823" s="3"/>
      <c r="H823" s="3"/>
      <c r="I823" s="3"/>
      <c r="J823" s="3"/>
      <c r="K823" s="3"/>
      <c r="L823" s="3"/>
      <c r="M823" s="3"/>
    </row>
    <row r="824" spans="3:13" ht="90" customHeight="1" x14ac:dyDescent="0.2">
      <c r="C824" s="3"/>
      <c r="F824" s="3"/>
      <c r="G824" s="3"/>
      <c r="H824" s="3"/>
      <c r="I824" s="3"/>
      <c r="J824" s="3"/>
      <c r="K824" s="3"/>
      <c r="L824" s="3"/>
      <c r="M824" s="3"/>
    </row>
    <row r="825" spans="3:13" ht="90" customHeight="1" x14ac:dyDescent="0.2">
      <c r="C825" s="3"/>
      <c r="F825" s="3"/>
      <c r="G825" s="3"/>
      <c r="H825" s="3"/>
      <c r="I825" s="3"/>
      <c r="J825" s="3"/>
      <c r="K825" s="3"/>
      <c r="L825" s="3"/>
      <c r="M825" s="3"/>
    </row>
    <row r="826" spans="3:13" ht="90" customHeight="1" x14ac:dyDescent="0.2">
      <c r="C826" s="3"/>
      <c r="F826" s="3"/>
      <c r="G826" s="3"/>
      <c r="H826" s="3"/>
      <c r="I826" s="3"/>
      <c r="J826" s="3"/>
      <c r="K826" s="3"/>
      <c r="L826" s="3"/>
      <c r="M826" s="3"/>
    </row>
    <row r="827" spans="3:13" ht="90" customHeight="1" x14ac:dyDescent="0.2">
      <c r="C827" s="3"/>
      <c r="F827" s="3"/>
      <c r="G827" s="3"/>
      <c r="H827" s="3"/>
      <c r="I827" s="3"/>
      <c r="J827" s="3"/>
      <c r="K827" s="3"/>
      <c r="L827" s="3"/>
      <c r="M827" s="3"/>
    </row>
    <row r="828" spans="3:13" ht="90" customHeight="1" x14ac:dyDescent="0.2">
      <c r="C828" s="3"/>
      <c r="F828" s="3"/>
      <c r="G828" s="3"/>
      <c r="H828" s="3"/>
      <c r="I828" s="3"/>
      <c r="J828" s="3"/>
      <c r="K828" s="3"/>
      <c r="L828" s="3"/>
      <c r="M828" s="3"/>
    </row>
    <row r="829" spans="3:13" ht="90" customHeight="1" x14ac:dyDescent="0.2">
      <c r="C829" s="3"/>
      <c r="F829" s="3"/>
      <c r="G829" s="3"/>
      <c r="H829" s="3"/>
      <c r="I829" s="3"/>
      <c r="J829" s="3"/>
      <c r="K829" s="3"/>
      <c r="L829" s="3"/>
      <c r="M829" s="3"/>
    </row>
    <row r="830" spans="3:13" ht="90" customHeight="1" x14ac:dyDescent="0.2">
      <c r="C830" s="3"/>
      <c r="F830" s="3"/>
      <c r="G830" s="3"/>
      <c r="H830" s="3"/>
      <c r="I830" s="3"/>
      <c r="J830" s="3"/>
      <c r="K830" s="3"/>
      <c r="L830" s="3"/>
      <c r="M830" s="3"/>
    </row>
    <row r="831" spans="3:13" ht="90" customHeight="1" x14ac:dyDescent="0.2">
      <c r="C831" s="3"/>
      <c r="F831" s="3"/>
      <c r="G831" s="3"/>
      <c r="H831" s="3"/>
      <c r="I831" s="3"/>
      <c r="J831" s="3"/>
      <c r="K831" s="3"/>
      <c r="L831" s="3"/>
      <c r="M831" s="3"/>
    </row>
    <row r="832" spans="3:13" ht="90" customHeight="1" x14ac:dyDescent="0.2">
      <c r="C832" s="3"/>
      <c r="F832" s="3"/>
      <c r="G832" s="3"/>
      <c r="H832" s="3"/>
      <c r="I832" s="3"/>
      <c r="J832" s="3"/>
      <c r="K832" s="3"/>
      <c r="L832" s="3"/>
      <c r="M832" s="3"/>
    </row>
    <row r="833" spans="3:13" ht="90" customHeight="1" x14ac:dyDescent="0.2">
      <c r="C833" s="3"/>
      <c r="F833" s="3"/>
      <c r="G833" s="3"/>
      <c r="H833" s="3"/>
      <c r="I833" s="3"/>
      <c r="J833" s="3"/>
      <c r="K833" s="3"/>
      <c r="L833" s="3"/>
      <c r="M833" s="3"/>
    </row>
    <row r="834" spans="3:13" ht="90" customHeight="1" x14ac:dyDescent="0.2">
      <c r="C834" s="3"/>
      <c r="F834" s="3"/>
      <c r="G834" s="3"/>
      <c r="H834" s="3"/>
      <c r="I834" s="3"/>
      <c r="J834" s="3"/>
      <c r="K834" s="3"/>
      <c r="L834" s="3"/>
      <c r="M834" s="3"/>
    </row>
    <row r="835" spans="3:13" ht="90" customHeight="1" x14ac:dyDescent="0.2">
      <c r="C835" s="3"/>
      <c r="F835" s="3"/>
      <c r="G835" s="3"/>
      <c r="H835" s="3"/>
      <c r="I835" s="3"/>
      <c r="J835" s="3"/>
      <c r="K835" s="3"/>
      <c r="L835" s="3"/>
      <c r="M835" s="3"/>
    </row>
    <row r="836" spans="3:13" ht="90" customHeight="1" x14ac:dyDescent="0.2">
      <c r="C836" s="3"/>
      <c r="F836" s="3"/>
      <c r="G836" s="3"/>
      <c r="H836" s="3"/>
      <c r="I836" s="3"/>
      <c r="J836" s="3"/>
      <c r="K836" s="3"/>
      <c r="L836" s="3"/>
      <c r="M836" s="3"/>
    </row>
    <row r="837" spans="3:13" ht="90" customHeight="1" x14ac:dyDescent="0.2">
      <c r="C837" s="3"/>
      <c r="F837" s="3"/>
      <c r="G837" s="3"/>
      <c r="H837" s="3"/>
      <c r="I837" s="3"/>
      <c r="J837" s="3"/>
      <c r="K837" s="3"/>
      <c r="L837" s="3"/>
      <c r="M837" s="3"/>
    </row>
    <row r="838" spans="3:13" ht="90" customHeight="1" x14ac:dyDescent="0.2">
      <c r="C838" s="3"/>
      <c r="F838" s="3"/>
      <c r="G838" s="3"/>
      <c r="H838" s="3"/>
      <c r="I838" s="3"/>
      <c r="J838" s="3"/>
      <c r="K838" s="3"/>
      <c r="L838" s="3"/>
      <c r="M838" s="3"/>
    </row>
    <row r="839" spans="3:13" ht="90" customHeight="1" x14ac:dyDescent="0.2">
      <c r="C839" s="3"/>
      <c r="F839" s="3"/>
      <c r="G839" s="3"/>
      <c r="H839" s="3"/>
      <c r="I839" s="3"/>
      <c r="J839" s="3"/>
      <c r="K839" s="3"/>
      <c r="L839" s="3"/>
      <c r="M839" s="3"/>
    </row>
    <row r="840" spans="3:13" ht="90" customHeight="1" x14ac:dyDescent="0.2">
      <c r="C840" s="3"/>
      <c r="F840" s="3"/>
      <c r="G840" s="3"/>
      <c r="H840" s="3"/>
      <c r="I840" s="3"/>
      <c r="J840" s="3"/>
      <c r="K840" s="3"/>
      <c r="L840" s="3"/>
      <c r="M840" s="3"/>
    </row>
    <row r="841" spans="3:13" ht="90" customHeight="1" x14ac:dyDescent="0.2">
      <c r="C841" s="3"/>
      <c r="F841" s="3"/>
      <c r="G841" s="3"/>
      <c r="H841" s="3"/>
      <c r="I841" s="3"/>
      <c r="J841" s="3"/>
      <c r="K841" s="3"/>
      <c r="L841" s="3"/>
      <c r="M841" s="3"/>
    </row>
    <row r="842" spans="3:13" ht="90" customHeight="1" x14ac:dyDescent="0.2">
      <c r="C842" s="3"/>
      <c r="F842" s="3"/>
      <c r="G842" s="3"/>
      <c r="H842" s="3"/>
      <c r="I842" s="3"/>
      <c r="J842" s="3"/>
      <c r="K842" s="3"/>
      <c r="L842" s="3"/>
      <c r="M842" s="3"/>
    </row>
    <row r="843" spans="3:13" ht="90" customHeight="1" x14ac:dyDescent="0.2">
      <c r="C843" s="3"/>
      <c r="F843" s="3"/>
      <c r="G843" s="3"/>
      <c r="H843" s="3"/>
      <c r="I843" s="3"/>
      <c r="J843" s="3"/>
      <c r="K843" s="3"/>
      <c r="L843" s="3"/>
      <c r="M843" s="3"/>
    </row>
    <row r="844" spans="3:13" ht="90" customHeight="1" x14ac:dyDescent="0.2">
      <c r="C844" s="3"/>
      <c r="F844" s="3"/>
      <c r="G844" s="3"/>
      <c r="H844" s="3"/>
      <c r="I844" s="3"/>
      <c r="J844" s="3"/>
      <c r="K844" s="3"/>
      <c r="L844" s="3"/>
      <c r="M844" s="3"/>
    </row>
    <row r="845" spans="3:13" ht="90" customHeight="1" x14ac:dyDescent="0.2">
      <c r="C845" s="3"/>
      <c r="F845" s="3"/>
      <c r="G845" s="3"/>
      <c r="H845" s="3"/>
      <c r="I845" s="3"/>
      <c r="J845" s="3"/>
      <c r="K845" s="3"/>
      <c r="L845" s="3"/>
      <c r="M845" s="3"/>
    </row>
    <row r="846" spans="3:13" ht="90" customHeight="1" x14ac:dyDescent="0.2">
      <c r="C846" s="3"/>
      <c r="F846" s="3"/>
      <c r="G846" s="3"/>
      <c r="H846" s="3"/>
      <c r="I846" s="3"/>
      <c r="J846" s="3"/>
      <c r="K846" s="3"/>
      <c r="L846" s="3"/>
      <c r="M846" s="3"/>
    </row>
    <row r="847" spans="3:13" ht="90" customHeight="1" x14ac:dyDescent="0.2">
      <c r="C847" s="3"/>
      <c r="F847" s="3"/>
      <c r="G847" s="3"/>
      <c r="H847" s="3"/>
      <c r="I847" s="3"/>
      <c r="J847" s="3"/>
      <c r="K847" s="3"/>
      <c r="L847" s="3"/>
      <c r="M847" s="3"/>
    </row>
    <row r="848" spans="3:13" ht="90" customHeight="1" x14ac:dyDescent="0.2">
      <c r="C848" s="3"/>
      <c r="F848" s="3"/>
      <c r="G848" s="3"/>
      <c r="H848" s="3"/>
      <c r="I848" s="3"/>
      <c r="J848" s="3"/>
      <c r="K848" s="3"/>
      <c r="L848" s="3"/>
      <c r="M848" s="3"/>
    </row>
    <row r="849" spans="3:13" ht="90" customHeight="1" x14ac:dyDescent="0.2">
      <c r="C849" s="3"/>
      <c r="F849" s="3"/>
      <c r="G849" s="3"/>
      <c r="H849" s="3"/>
      <c r="I849" s="3"/>
      <c r="J849" s="3"/>
      <c r="K849" s="3"/>
      <c r="L849" s="3"/>
      <c r="M849" s="3"/>
    </row>
    <row r="850" spans="3:13" ht="90" customHeight="1" x14ac:dyDescent="0.2">
      <c r="C850" s="3"/>
      <c r="F850" s="3"/>
      <c r="G850" s="3"/>
      <c r="H850" s="3"/>
      <c r="I850" s="3"/>
      <c r="J850" s="3"/>
      <c r="K850" s="3"/>
      <c r="L850" s="3"/>
      <c r="M850" s="3"/>
    </row>
    <row r="851" spans="3:13" ht="90" customHeight="1" x14ac:dyDescent="0.2">
      <c r="C851" s="3"/>
      <c r="F851" s="3"/>
      <c r="G851" s="3"/>
      <c r="H851" s="3"/>
      <c r="I851" s="3"/>
      <c r="J851" s="3"/>
      <c r="K851" s="3"/>
      <c r="L851" s="3"/>
      <c r="M851" s="3"/>
    </row>
    <row r="852" spans="3:13" ht="90" customHeight="1" x14ac:dyDescent="0.2">
      <c r="C852" s="3"/>
      <c r="F852" s="3"/>
      <c r="G852" s="3"/>
      <c r="H852" s="3"/>
      <c r="I852" s="3"/>
      <c r="J852" s="3"/>
      <c r="K852" s="3"/>
      <c r="L852" s="3"/>
      <c r="M852" s="3"/>
    </row>
    <row r="853" spans="3:13" ht="90" customHeight="1" x14ac:dyDescent="0.2">
      <c r="C853" s="3"/>
      <c r="F853" s="3"/>
      <c r="G853" s="3"/>
      <c r="H853" s="3"/>
      <c r="I853" s="3"/>
      <c r="J853" s="3"/>
      <c r="K853" s="3"/>
      <c r="L853" s="3"/>
      <c r="M853" s="3"/>
    </row>
    <row r="854" spans="3:13" ht="90" customHeight="1" x14ac:dyDescent="0.2">
      <c r="C854" s="3"/>
      <c r="F854" s="3"/>
      <c r="G854" s="3"/>
      <c r="H854" s="3"/>
      <c r="I854" s="3"/>
      <c r="J854" s="3"/>
      <c r="K854" s="3"/>
      <c r="L854" s="3"/>
      <c r="M854" s="3"/>
    </row>
    <row r="855" spans="3:13" ht="90" customHeight="1" x14ac:dyDescent="0.2">
      <c r="C855" s="3"/>
      <c r="F855" s="3"/>
      <c r="G855" s="3"/>
      <c r="H855" s="3"/>
      <c r="I855" s="3"/>
      <c r="J855" s="3"/>
      <c r="K855" s="3"/>
      <c r="L855" s="3"/>
      <c r="M855" s="3"/>
    </row>
    <row r="856" spans="3:13" ht="90" customHeight="1" x14ac:dyDescent="0.2">
      <c r="C856" s="3"/>
      <c r="F856" s="3"/>
      <c r="G856" s="3"/>
      <c r="H856" s="3"/>
      <c r="I856" s="3"/>
      <c r="J856" s="3"/>
      <c r="K856" s="3"/>
      <c r="L856" s="3"/>
      <c r="M856" s="3"/>
    </row>
    <row r="857" spans="3:13" ht="90" customHeight="1" x14ac:dyDescent="0.2">
      <c r="C857" s="3"/>
      <c r="F857" s="3"/>
      <c r="G857" s="3"/>
      <c r="H857" s="3"/>
      <c r="I857" s="3"/>
      <c r="J857" s="3"/>
      <c r="K857" s="3"/>
      <c r="L857" s="3"/>
      <c r="M857" s="3"/>
    </row>
    <row r="858" spans="3:13" ht="90" customHeight="1" x14ac:dyDescent="0.2">
      <c r="C858" s="3"/>
      <c r="F858" s="3"/>
      <c r="G858" s="3"/>
      <c r="H858" s="3"/>
      <c r="I858" s="3"/>
      <c r="J858" s="3"/>
      <c r="K858" s="3"/>
      <c r="L858" s="3"/>
      <c r="M858" s="3"/>
    </row>
    <row r="859" spans="3:13" ht="90" customHeight="1" x14ac:dyDescent="0.2">
      <c r="C859" s="3"/>
      <c r="F859" s="3"/>
      <c r="G859" s="3"/>
      <c r="H859" s="3"/>
      <c r="I859" s="3"/>
      <c r="J859" s="3"/>
      <c r="K859" s="3"/>
      <c r="L859" s="3"/>
      <c r="M859" s="3"/>
    </row>
    <row r="860" spans="3:13" ht="90" customHeight="1" x14ac:dyDescent="0.2">
      <c r="C860" s="3"/>
      <c r="F860" s="3"/>
      <c r="G860" s="3"/>
      <c r="H860" s="3"/>
      <c r="I860" s="3"/>
      <c r="J860" s="3"/>
      <c r="K860" s="3"/>
      <c r="L860" s="3"/>
      <c r="M860" s="3"/>
    </row>
    <row r="861" spans="3:13" ht="90" customHeight="1" x14ac:dyDescent="0.2">
      <c r="C861" s="3"/>
      <c r="F861" s="3"/>
      <c r="G861" s="3"/>
      <c r="H861" s="3"/>
      <c r="I861" s="3"/>
      <c r="J861" s="3"/>
      <c r="K861" s="3"/>
      <c r="L861" s="3"/>
      <c r="M861" s="3"/>
    </row>
    <row r="862" spans="3:13" ht="90" customHeight="1" x14ac:dyDescent="0.2">
      <c r="C862" s="3"/>
      <c r="F862" s="3"/>
      <c r="G862" s="3"/>
      <c r="H862" s="3"/>
      <c r="I862" s="3"/>
      <c r="J862" s="3"/>
      <c r="K862" s="3"/>
      <c r="L862" s="3"/>
      <c r="M862" s="3"/>
    </row>
    <row r="863" spans="3:13" ht="90" customHeight="1" x14ac:dyDescent="0.2">
      <c r="C863" s="3"/>
      <c r="F863" s="3"/>
      <c r="G863" s="3"/>
      <c r="H863" s="3"/>
      <c r="I863" s="3"/>
      <c r="J863" s="3"/>
      <c r="K863" s="3"/>
      <c r="L863" s="3"/>
      <c r="M863" s="3"/>
    </row>
    <row r="864" spans="3:13" ht="90" customHeight="1" x14ac:dyDescent="0.2">
      <c r="C864" s="3"/>
      <c r="F864" s="3"/>
      <c r="G864" s="3"/>
      <c r="H864" s="3"/>
      <c r="I864" s="3"/>
      <c r="J864" s="3"/>
      <c r="K864" s="3"/>
      <c r="L864" s="3"/>
      <c r="M864" s="3"/>
    </row>
    <row r="865" spans="3:13" ht="90" customHeight="1" x14ac:dyDescent="0.2">
      <c r="C865" s="3"/>
      <c r="F865" s="3"/>
      <c r="G865" s="3"/>
      <c r="H865" s="3"/>
      <c r="I865" s="3"/>
      <c r="J865" s="3"/>
      <c r="K865" s="3"/>
      <c r="L865" s="3"/>
      <c r="M865" s="3"/>
    </row>
    <row r="866" spans="3:13" ht="90" customHeight="1" x14ac:dyDescent="0.2">
      <c r="C866" s="3"/>
      <c r="F866" s="3"/>
      <c r="G866" s="3"/>
      <c r="H866" s="3"/>
      <c r="I866" s="3"/>
      <c r="J866" s="3"/>
      <c r="K866" s="3"/>
      <c r="L866" s="3"/>
      <c r="M866" s="3"/>
    </row>
    <row r="867" spans="3:13" ht="90" customHeight="1" x14ac:dyDescent="0.2">
      <c r="C867" s="3"/>
      <c r="F867" s="3"/>
      <c r="G867" s="3"/>
      <c r="H867" s="3"/>
      <c r="I867" s="3"/>
      <c r="J867" s="3"/>
      <c r="K867" s="3"/>
      <c r="L867" s="3"/>
      <c r="M867" s="3"/>
    </row>
    <row r="868" spans="3:13" ht="90" customHeight="1" x14ac:dyDescent="0.2">
      <c r="C868" s="3"/>
      <c r="F868" s="3"/>
      <c r="G868" s="3"/>
      <c r="H868" s="3"/>
      <c r="I868" s="3"/>
      <c r="J868" s="3"/>
      <c r="K868" s="3"/>
      <c r="L868" s="3"/>
      <c r="M868" s="3"/>
    </row>
    <row r="869" spans="3:13" ht="90" customHeight="1" x14ac:dyDescent="0.2">
      <c r="C869" s="3"/>
      <c r="F869" s="3"/>
      <c r="G869" s="3"/>
      <c r="H869" s="3"/>
      <c r="I869" s="3"/>
      <c r="J869" s="3"/>
      <c r="K869" s="3"/>
      <c r="L869" s="3"/>
      <c r="M869" s="3"/>
    </row>
    <row r="870" spans="3:13" ht="90" customHeight="1" x14ac:dyDescent="0.2">
      <c r="C870" s="3"/>
      <c r="F870" s="3"/>
      <c r="G870" s="3"/>
      <c r="H870" s="3"/>
      <c r="I870" s="3"/>
      <c r="J870" s="3"/>
      <c r="K870" s="3"/>
      <c r="L870" s="3"/>
      <c r="M870" s="3"/>
    </row>
    <row r="871" spans="3:13" ht="90" customHeight="1" x14ac:dyDescent="0.2">
      <c r="C871" s="3"/>
      <c r="F871" s="3"/>
      <c r="G871" s="3"/>
      <c r="H871" s="3"/>
      <c r="I871" s="3"/>
      <c r="J871" s="3"/>
      <c r="K871" s="3"/>
      <c r="L871" s="3"/>
      <c r="M871" s="3"/>
    </row>
    <row r="872" spans="3:13" ht="90" customHeight="1" x14ac:dyDescent="0.2">
      <c r="C872" s="3"/>
      <c r="F872" s="3"/>
      <c r="G872" s="3"/>
      <c r="H872" s="3"/>
      <c r="I872" s="3"/>
      <c r="J872" s="3"/>
      <c r="K872" s="3"/>
      <c r="L872" s="3"/>
      <c r="M872" s="3"/>
    </row>
    <row r="873" spans="3:13" ht="90" customHeight="1" x14ac:dyDescent="0.2">
      <c r="C873" s="3"/>
      <c r="F873" s="3"/>
      <c r="G873" s="3"/>
      <c r="H873" s="3"/>
      <c r="I873" s="3"/>
      <c r="J873" s="3"/>
      <c r="K873" s="3"/>
      <c r="L873" s="3"/>
      <c r="M873" s="3"/>
    </row>
    <row r="874" spans="3:13" ht="90" customHeight="1" x14ac:dyDescent="0.2">
      <c r="C874" s="3"/>
      <c r="F874" s="3"/>
      <c r="G874" s="3"/>
      <c r="H874" s="3"/>
      <c r="I874" s="3"/>
      <c r="J874" s="3"/>
      <c r="K874" s="3"/>
      <c r="L874" s="3"/>
      <c r="M874" s="3"/>
    </row>
    <row r="875" spans="3:13" ht="90" customHeight="1" x14ac:dyDescent="0.2">
      <c r="C875" s="3"/>
      <c r="F875" s="3"/>
      <c r="G875" s="3"/>
      <c r="H875" s="3"/>
      <c r="I875" s="3"/>
      <c r="J875" s="3"/>
      <c r="K875" s="3"/>
      <c r="L875" s="3"/>
      <c r="M875" s="3"/>
    </row>
    <row r="876" spans="3:13" ht="90" customHeight="1" x14ac:dyDescent="0.2">
      <c r="C876" s="3"/>
      <c r="F876" s="3"/>
      <c r="G876" s="3"/>
      <c r="H876" s="3"/>
      <c r="I876" s="3"/>
      <c r="J876" s="3"/>
      <c r="K876" s="3"/>
      <c r="L876" s="3"/>
      <c r="M876" s="3"/>
    </row>
    <row r="877" spans="3:13" ht="90" customHeight="1" x14ac:dyDescent="0.2">
      <c r="C877" s="3"/>
      <c r="F877" s="3"/>
      <c r="G877" s="3"/>
      <c r="H877" s="3"/>
      <c r="I877" s="3"/>
      <c r="J877" s="3"/>
      <c r="K877" s="3"/>
      <c r="L877" s="3"/>
      <c r="M877" s="3"/>
    </row>
    <row r="878" spans="3:13" ht="90" customHeight="1" x14ac:dyDescent="0.2">
      <c r="C878" s="3"/>
      <c r="F878" s="3"/>
      <c r="G878" s="3"/>
      <c r="H878" s="3"/>
      <c r="I878" s="3"/>
      <c r="J878" s="3"/>
      <c r="K878" s="3"/>
      <c r="L878" s="3"/>
      <c r="M878" s="3"/>
    </row>
    <row r="879" spans="3:13" ht="90" customHeight="1" x14ac:dyDescent="0.2">
      <c r="C879" s="3"/>
      <c r="F879" s="3"/>
      <c r="G879" s="3"/>
      <c r="H879" s="3"/>
      <c r="I879" s="3"/>
      <c r="J879" s="3"/>
      <c r="K879" s="3"/>
      <c r="L879" s="3"/>
      <c r="M879" s="3"/>
    </row>
    <row r="880" spans="3:13" ht="90" customHeight="1" x14ac:dyDescent="0.2">
      <c r="C880" s="3"/>
      <c r="F880" s="3"/>
      <c r="G880" s="3"/>
      <c r="H880" s="3"/>
      <c r="I880" s="3"/>
      <c r="J880" s="3"/>
      <c r="K880" s="3"/>
      <c r="L880" s="3"/>
      <c r="M880" s="3"/>
    </row>
    <row r="881" spans="3:13" ht="90" customHeight="1" x14ac:dyDescent="0.2">
      <c r="C881" s="3"/>
      <c r="F881" s="3"/>
      <c r="G881" s="3"/>
      <c r="H881" s="3"/>
      <c r="I881" s="3"/>
      <c r="J881" s="3"/>
      <c r="K881" s="3"/>
      <c r="L881" s="3"/>
      <c r="M881" s="3"/>
    </row>
    <row r="882" spans="3:13" ht="90" customHeight="1" x14ac:dyDescent="0.2">
      <c r="C882" s="3"/>
      <c r="F882" s="3"/>
      <c r="G882" s="3"/>
      <c r="H882" s="3"/>
      <c r="I882" s="3"/>
      <c r="J882" s="3"/>
      <c r="K882" s="3"/>
      <c r="L882" s="3"/>
      <c r="M882" s="3"/>
    </row>
    <row r="883" spans="3:13" ht="90" customHeight="1" x14ac:dyDescent="0.2">
      <c r="C883" s="3"/>
      <c r="F883" s="3"/>
      <c r="G883" s="3"/>
      <c r="H883" s="3"/>
      <c r="I883" s="3"/>
      <c r="J883" s="3"/>
      <c r="K883" s="3"/>
      <c r="L883" s="3"/>
      <c r="M883" s="3"/>
    </row>
    <row r="884" spans="3:13" ht="90" customHeight="1" x14ac:dyDescent="0.2">
      <c r="C884" s="3"/>
      <c r="F884" s="3"/>
      <c r="G884" s="3"/>
      <c r="H884" s="3"/>
      <c r="I884" s="3"/>
      <c r="J884" s="3"/>
      <c r="K884" s="3"/>
      <c r="L884" s="3"/>
      <c r="M884" s="3"/>
    </row>
    <row r="885" spans="3:13" ht="90" customHeight="1" x14ac:dyDescent="0.2">
      <c r="C885" s="3"/>
      <c r="F885" s="3"/>
      <c r="G885" s="3"/>
      <c r="H885" s="3"/>
      <c r="I885" s="3"/>
      <c r="J885" s="3"/>
      <c r="K885" s="3"/>
      <c r="L885" s="3"/>
      <c r="M885" s="3"/>
    </row>
    <row r="886" spans="3:13" ht="90" customHeight="1" x14ac:dyDescent="0.2">
      <c r="C886" s="3"/>
      <c r="F886" s="3"/>
      <c r="G886" s="3"/>
      <c r="H886" s="3"/>
      <c r="I886" s="3"/>
      <c r="J886" s="3"/>
      <c r="K886" s="3"/>
      <c r="L886" s="3"/>
      <c r="M886" s="3"/>
    </row>
    <row r="887" spans="3:13" ht="90" customHeight="1" x14ac:dyDescent="0.2">
      <c r="C887" s="3"/>
      <c r="F887" s="3"/>
      <c r="G887" s="3"/>
      <c r="H887" s="3"/>
      <c r="I887" s="3"/>
      <c r="J887" s="3"/>
      <c r="K887" s="3"/>
      <c r="L887" s="3"/>
      <c r="M887" s="3"/>
    </row>
    <row r="888" spans="3:13" ht="90" customHeight="1" x14ac:dyDescent="0.2">
      <c r="C888" s="3"/>
      <c r="F888" s="3"/>
      <c r="G888" s="3"/>
      <c r="H888" s="3"/>
      <c r="I888" s="3"/>
      <c r="J888" s="3"/>
      <c r="K888" s="3"/>
      <c r="L888" s="3"/>
      <c r="M888" s="3"/>
    </row>
    <row r="889" spans="3:13" ht="90" customHeight="1" x14ac:dyDescent="0.2">
      <c r="C889" s="3"/>
      <c r="F889" s="3"/>
      <c r="G889" s="3"/>
      <c r="H889" s="3"/>
      <c r="I889" s="3"/>
      <c r="J889" s="3"/>
      <c r="K889" s="3"/>
      <c r="L889" s="3"/>
      <c r="M889" s="3"/>
    </row>
    <row r="890" spans="3:13" ht="90" customHeight="1" x14ac:dyDescent="0.2">
      <c r="C890" s="3"/>
      <c r="F890" s="3"/>
      <c r="G890" s="3"/>
      <c r="H890" s="3"/>
      <c r="I890" s="3"/>
      <c r="J890" s="3"/>
      <c r="K890" s="3"/>
      <c r="L890" s="3"/>
      <c r="M890" s="3"/>
    </row>
    <row r="891" spans="3:13" ht="90" customHeight="1" x14ac:dyDescent="0.2">
      <c r="C891" s="3"/>
      <c r="F891" s="3"/>
      <c r="G891" s="3"/>
      <c r="H891" s="3"/>
      <c r="I891" s="3"/>
      <c r="J891" s="3"/>
      <c r="K891" s="3"/>
      <c r="L891" s="3"/>
      <c r="M891" s="3"/>
    </row>
    <row r="892" spans="3:13" ht="90" customHeight="1" x14ac:dyDescent="0.2">
      <c r="C892" s="3"/>
      <c r="F892" s="3"/>
      <c r="G892" s="3"/>
      <c r="H892" s="3"/>
      <c r="I892" s="3"/>
      <c r="J892" s="3"/>
      <c r="K892" s="3"/>
      <c r="L892" s="3"/>
      <c r="M892" s="3"/>
    </row>
    <row r="893" spans="3:13" ht="90" customHeight="1" x14ac:dyDescent="0.2">
      <c r="C893" s="3"/>
      <c r="F893" s="3"/>
      <c r="G893" s="3"/>
      <c r="H893" s="3"/>
      <c r="I893" s="3"/>
      <c r="J893" s="3"/>
      <c r="K893" s="3"/>
      <c r="L893" s="3"/>
      <c r="M893" s="3"/>
    </row>
    <row r="894" spans="3:13" ht="90" customHeight="1" x14ac:dyDescent="0.2">
      <c r="C894" s="3"/>
      <c r="F894" s="3"/>
      <c r="G894" s="3"/>
      <c r="H894" s="3"/>
      <c r="I894" s="3"/>
      <c r="J894" s="3"/>
      <c r="K894" s="3"/>
      <c r="L894" s="3"/>
      <c r="M894" s="3"/>
    </row>
    <row r="895" spans="3:13" ht="90" customHeight="1" x14ac:dyDescent="0.2">
      <c r="C895" s="3"/>
      <c r="F895" s="3"/>
      <c r="G895" s="3"/>
      <c r="H895" s="3"/>
      <c r="I895" s="3"/>
      <c r="J895" s="3"/>
      <c r="K895" s="3"/>
      <c r="L895" s="3"/>
      <c r="M895" s="3"/>
    </row>
    <row r="896" spans="3:13" ht="90" customHeight="1" x14ac:dyDescent="0.2">
      <c r="C896" s="3"/>
      <c r="F896" s="3"/>
      <c r="G896" s="3"/>
      <c r="H896" s="3"/>
      <c r="I896" s="3"/>
      <c r="J896" s="3"/>
      <c r="K896" s="3"/>
      <c r="L896" s="3"/>
      <c r="M896" s="3"/>
    </row>
    <row r="897" spans="3:13" ht="90" customHeight="1" x14ac:dyDescent="0.2">
      <c r="C897" s="3"/>
      <c r="F897" s="3"/>
      <c r="G897" s="3"/>
      <c r="H897" s="3"/>
      <c r="I897" s="3"/>
      <c r="J897" s="3"/>
      <c r="K897" s="3"/>
      <c r="L897" s="3"/>
      <c r="M897" s="3"/>
    </row>
    <row r="898" spans="3:13" ht="90" customHeight="1" x14ac:dyDescent="0.2">
      <c r="C898" s="3"/>
      <c r="F898" s="3"/>
      <c r="G898" s="3"/>
      <c r="H898" s="3"/>
      <c r="I898" s="3"/>
      <c r="J898" s="3"/>
      <c r="K898" s="3"/>
      <c r="L898" s="3"/>
      <c r="M898" s="3"/>
    </row>
    <row r="899" spans="3:13" ht="90" customHeight="1" x14ac:dyDescent="0.2">
      <c r="C899" s="3"/>
      <c r="F899" s="3"/>
      <c r="G899" s="3"/>
      <c r="H899" s="3"/>
      <c r="I899" s="3"/>
      <c r="J899" s="3"/>
      <c r="K899" s="3"/>
      <c r="L899" s="3"/>
      <c r="M899" s="3"/>
    </row>
    <row r="900" spans="3:13" ht="90" customHeight="1" x14ac:dyDescent="0.2">
      <c r="C900" s="3"/>
      <c r="F900" s="3"/>
      <c r="G900" s="3"/>
      <c r="H900" s="3"/>
      <c r="I900" s="3"/>
      <c r="J900" s="3"/>
      <c r="K900" s="3"/>
      <c r="L900" s="3"/>
      <c r="M900" s="3"/>
    </row>
    <row r="901" spans="3:13" ht="90" customHeight="1" x14ac:dyDescent="0.2">
      <c r="C901" s="3"/>
      <c r="F901" s="3"/>
      <c r="G901" s="3"/>
      <c r="H901" s="3"/>
      <c r="I901" s="3"/>
      <c r="J901" s="3"/>
      <c r="K901" s="3"/>
      <c r="L901" s="3"/>
      <c r="M901" s="3"/>
    </row>
    <row r="902" spans="3:13" ht="90" customHeight="1" x14ac:dyDescent="0.2">
      <c r="C902" s="3"/>
      <c r="F902" s="3"/>
      <c r="G902" s="3"/>
      <c r="H902" s="3"/>
      <c r="I902" s="3"/>
      <c r="J902" s="3"/>
      <c r="K902" s="3"/>
      <c r="L902" s="3"/>
      <c r="M902" s="3"/>
    </row>
    <row r="903" spans="3:13" ht="90" customHeight="1" x14ac:dyDescent="0.2">
      <c r="C903" s="3"/>
      <c r="F903" s="3"/>
      <c r="G903" s="3"/>
      <c r="H903" s="3"/>
      <c r="I903" s="3"/>
      <c r="J903" s="3"/>
      <c r="K903" s="3"/>
      <c r="L903" s="3"/>
      <c r="M903" s="3"/>
    </row>
    <row r="904" spans="3:13" ht="90" customHeight="1" x14ac:dyDescent="0.2">
      <c r="C904" s="3"/>
      <c r="F904" s="3"/>
      <c r="G904" s="3"/>
      <c r="H904" s="3"/>
      <c r="I904" s="3"/>
      <c r="J904" s="3"/>
      <c r="K904" s="3"/>
      <c r="L904" s="3"/>
      <c r="M904" s="3"/>
    </row>
    <row r="905" spans="3:13" ht="90" customHeight="1" x14ac:dyDescent="0.2">
      <c r="C905" s="3"/>
      <c r="F905" s="3"/>
      <c r="G905" s="3"/>
      <c r="H905" s="3"/>
      <c r="I905" s="3"/>
      <c r="J905" s="3"/>
      <c r="K905" s="3"/>
      <c r="L905" s="3"/>
      <c r="M905" s="3"/>
    </row>
    <row r="906" spans="3:13" ht="90" customHeight="1" x14ac:dyDescent="0.2">
      <c r="C906" s="3"/>
      <c r="F906" s="3"/>
      <c r="G906" s="3"/>
      <c r="H906" s="3"/>
      <c r="I906" s="3"/>
      <c r="J906" s="3"/>
      <c r="K906" s="3"/>
      <c r="L906" s="3"/>
      <c r="M906" s="3"/>
    </row>
    <row r="907" spans="3:13" ht="90" customHeight="1" x14ac:dyDescent="0.2">
      <c r="C907" s="3"/>
      <c r="F907" s="3"/>
      <c r="G907" s="3"/>
      <c r="H907" s="3"/>
      <c r="I907" s="3"/>
      <c r="J907" s="3"/>
      <c r="K907" s="3"/>
      <c r="L907" s="3"/>
      <c r="M907" s="3"/>
    </row>
    <row r="908" spans="3:13" ht="90" customHeight="1" x14ac:dyDescent="0.2">
      <c r="C908" s="3"/>
      <c r="F908" s="3"/>
      <c r="G908" s="3"/>
      <c r="H908" s="3"/>
      <c r="I908" s="3"/>
      <c r="J908" s="3"/>
      <c r="K908" s="3"/>
      <c r="L908" s="3"/>
      <c r="M908" s="3"/>
    </row>
    <row r="909" spans="3:13" ht="90" customHeight="1" x14ac:dyDescent="0.2">
      <c r="C909" s="3"/>
      <c r="F909" s="3"/>
      <c r="G909" s="3"/>
      <c r="H909" s="3"/>
      <c r="I909" s="3"/>
      <c r="J909" s="3"/>
      <c r="K909" s="3"/>
      <c r="L909" s="3"/>
      <c r="M909" s="3"/>
    </row>
    <row r="910" spans="3:13" ht="90" customHeight="1" x14ac:dyDescent="0.2">
      <c r="C910" s="3"/>
      <c r="F910" s="3"/>
      <c r="G910" s="3"/>
      <c r="H910" s="3"/>
      <c r="I910" s="3"/>
      <c r="J910" s="3"/>
      <c r="K910" s="3"/>
      <c r="L910" s="3"/>
      <c r="M910" s="3"/>
    </row>
    <row r="911" spans="3:13" ht="90" customHeight="1" x14ac:dyDescent="0.2">
      <c r="C911" s="3"/>
      <c r="F911" s="3"/>
      <c r="G911" s="3"/>
      <c r="H911" s="3"/>
      <c r="I911" s="3"/>
      <c r="J911" s="3"/>
      <c r="K911" s="3"/>
      <c r="L911" s="3"/>
      <c r="M911" s="3"/>
    </row>
    <row r="912" spans="3:13" ht="90" customHeight="1" x14ac:dyDescent="0.2">
      <c r="C912" s="3"/>
      <c r="F912" s="3"/>
      <c r="G912" s="3"/>
      <c r="H912" s="3"/>
      <c r="I912" s="3"/>
      <c r="J912" s="3"/>
      <c r="K912" s="3"/>
      <c r="L912" s="3"/>
      <c r="M912" s="3"/>
    </row>
    <row r="913" spans="3:13" ht="90" customHeight="1" x14ac:dyDescent="0.2">
      <c r="C913" s="3"/>
      <c r="F913" s="3"/>
      <c r="G913" s="3"/>
      <c r="H913" s="3"/>
      <c r="I913" s="3"/>
      <c r="J913" s="3"/>
      <c r="K913" s="3"/>
      <c r="L913" s="3"/>
      <c r="M913" s="3"/>
    </row>
    <row r="914" spans="3:13" ht="90" customHeight="1" x14ac:dyDescent="0.2">
      <c r="C914" s="3"/>
      <c r="F914" s="3"/>
      <c r="G914" s="3"/>
      <c r="H914" s="3"/>
      <c r="I914" s="3"/>
      <c r="J914" s="3"/>
      <c r="K914" s="3"/>
      <c r="L914" s="3"/>
      <c r="M914" s="3"/>
    </row>
    <row r="915" spans="3:13" ht="90" customHeight="1" x14ac:dyDescent="0.2">
      <c r="C915" s="3"/>
      <c r="F915" s="3"/>
      <c r="G915" s="3"/>
      <c r="H915" s="3"/>
      <c r="I915" s="3"/>
      <c r="J915" s="3"/>
      <c r="K915" s="3"/>
      <c r="L915" s="3"/>
      <c r="M915" s="3"/>
    </row>
    <row r="916" spans="3:13" ht="90" customHeight="1" x14ac:dyDescent="0.2">
      <c r="C916" s="3"/>
      <c r="F916" s="3"/>
      <c r="G916" s="3"/>
      <c r="H916" s="3"/>
      <c r="I916" s="3"/>
      <c r="J916" s="3"/>
      <c r="K916" s="3"/>
      <c r="L916" s="3"/>
      <c r="M916" s="3"/>
    </row>
    <row r="917" spans="3:13" ht="90" customHeight="1" x14ac:dyDescent="0.2">
      <c r="C917" s="3"/>
      <c r="F917" s="3"/>
      <c r="G917" s="3"/>
      <c r="H917" s="3"/>
      <c r="I917" s="3"/>
      <c r="J917" s="3"/>
      <c r="K917" s="3"/>
      <c r="L917" s="3"/>
      <c r="M917" s="3"/>
    </row>
    <row r="918" spans="3:13" ht="90" customHeight="1" x14ac:dyDescent="0.2">
      <c r="C918" s="3"/>
      <c r="F918" s="3"/>
      <c r="G918" s="3"/>
      <c r="H918" s="3"/>
      <c r="I918" s="3"/>
      <c r="J918" s="3"/>
      <c r="K918" s="3"/>
      <c r="L918" s="3"/>
      <c r="M918" s="3"/>
    </row>
    <row r="919" spans="3:13" ht="90" customHeight="1" x14ac:dyDescent="0.2">
      <c r="C919" s="3"/>
      <c r="F919" s="3"/>
      <c r="G919" s="3"/>
      <c r="H919" s="3"/>
      <c r="I919" s="3"/>
      <c r="J919" s="3"/>
      <c r="K919" s="3"/>
      <c r="L919" s="3"/>
      <c r="M919" s="3"/>
    </row>
    <row r="920" spans="3:13" ht="90" customHeight="1" x14ac:dyDescent="0.2">
      <c r="C920" s="3"/>
      <c r="F920" s="3"/>
      <c r="G920" s="3"/>
      <c r="H920" s="3"/>
      <c r="I920" s="3"/>
      <c r="J920" s="3"/>
      <c r="K920" s="3"/>
      <c r="L920" s="3"/>
      <c r="M920" s="3"/>
    </row>
    <row r="921" spans="3:13" ht="90" customHeight="1" x14ac:dyDescent="0.2">
      <c r="C921" s="3"/>
      <c r="F921" s="3"/>
      <c r="G921" s="3"/>
      <c r="H921" s="3"/>
      <c r="I921" s="3"/>
      <c r="J921" s="3"/>
      <c r="K921" s="3"/>
      <c r="L921" s="3"/>
      <c r="M921" s="3"/>
    </row>
    <row r="922" spans="3:13" ht="90" customHeight="1" x14ac:dyDescent="0.2">
      <c r="C922" s="3"/>
      <c r="F922" s="3"/>
      <c r="G922" s="3"/>
      <c r="H922" s="3"/>
      <c r="I922" s="3"/>
      <c r="J922" s="3"/>
      <c r="K922" s="3"/>
      <c r="L922" s="3"/>
      <c r="M922" s="3"/>
    </row>
    <row r="923" spans="3:13" ht="90" customHeight="1" x14ac:dyDescent="0.2">
      <c r="C923" s="3"/>
      <c r="F923" s="3"/>
      <c r="G923" s="3"/>
      <c r="H923" s="3"/>
      <c r="I923" s="3"/>
      <c r="J923" s="3"/>
      <c r="K923" s="3"/>
      <c r="L923" s="3"/>
      <c r="M923" s="3"/>
    </row>
  </sheetData>
  <mergeCells count="6">
    <mergeCell ref="V1:V3"/>
    <mergeCell ref="A2:B2"/>
    <mergeCell ref="A34:B34"/>
    <mergeCell ref="C1:C2"/>
    <mergeCell ref="D1:D2"/>
    <mergeCell ref="E1:E2"/>
  </mergeCells>
  <printOptions horizontalCentered="1"/>
  <pageMargins left="0.25" right="0.25" top="0.75" bottom="0.75" header="0.3" footer="0.3"/>
  <pageSetup paperSize="5" scale="82" orientation="landscape" r:id="rId1"/>
  <headerFooter alignWithMargins="0">
    <oddHeader xml:space="preserve">&amp;L&amp;"Arial,Regular"&amp;12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2.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38.25" customHeight="1" x14ac:dyDescent="0.25">
      <c r="A8" s="1" t="s">
        <v>169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ht="27.75"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 customHeight="1" x14ac:dyDescent="0.25">
      <c r="A19" s="21" t="s">
        <v>30</v>
      </c>
      <c r="B19" s="25">
        <f>SUMIF(B8:B16,"&gt;0")/0.9</f>
        <v>0</v>
      </c>
      <c r="C19" s="25">
        <f t="shared" ref="C19:AE19" si="0">SUMIF(C8:C16,"&gt;0")/0.9</f>
        <v>0</v>
      </c>
      <c r="D19" s="25">
        <f t="shared" si="0"/>
        <v>0</v>
      </c>
      <c r="E19" s="25">
        <f t="shared" si="0"/>
        <v>0</v>
      </c>
      <c r="F19" s="25">
        <f t="shared" si="0"/>
        <v>0</v>
      </c>
      <c r="G19" s="25">
        <f t="shared" si="0"/>
        <v>0</v>
      </c>
      <c r="H19" s="25">
        <f t="shared" si="0"/>
        <v>0</v>
      </c>
      <c r="I19" s="25">
        <f t="shared" si="0"/>
        <v>0</v>
      </c>
      <c r="J19" s="25">
        <f t="shared" si="0"/>
        <v>0</v>
      </c>
      <c r="K19" s="25">
        <f t="shared" si="0"/>
        <v>0</v>
      </c>
      <c r="L19" s="25">
        <f t="shared" si="0"/>
        <v>0</v>
      </c>
      <c r="M19" s="25">
        <f t="shared" si="0"/>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1">IF(C18&gt;0,SUM(C8:C18)/1.1)</f>
        <v>0</v>
      </c>
      <c r="D20" s="25" t="b">
        <f t="shared" si="1"/>
        <v>0</v>
      </c>
      <c r="E20" s="25" t="b">
        <f t="shared" si="1"/>
        <v>0</v>
      </c>
      <c r="F20" s="25" t="b">
        <f t="shared" si="1"/>
        <v>0</v>
      </c>
      <c r="G20" s="25" t="b">
        <f t="shared" si="1"/>
        <v>0</v>
      </c>
      <c r="H20" s="25" t="b">
        <f t="shared" si="1"/>
        <v>0</v>
      </c>
      <c r="I20" s="25" t="b">
        <f t="shared" si="1"/>
        <v>0</v>
      </c>
      <c r="J20" s="25" t="b">
        <f t="shared" si="1"/>
        <v>0</v>
      </c>
      <c r="K20" s="25" t="b">
        <f t="shared" si="1"/>
        <v>0</v>
      </c>
      <c r="L20" s="25" t="b">
        <f t="shared" si="1"/>
        <v>0</v>
      </c>
      <c r="M20" s="25" t="b">
        <f t="shared" si="1"/>
        <v>0</v>
      </c>
      <c r="N20" s="25" t="b">
        <f t="shared" si="1"/>
        <v>0</v>
      </c>
      <c r="O20" s="25" t="b">
        <f t="shared" si="1"/>
        <v>0</v>
      </c>
      <c r="P20" s="25" t="b">
        <f t="shared" si="1"/>
        <v>0</v>
      </c>
      <c r="Q20" s="25" t="b">
        <f t="shared" si="1"/>
        <v>0</v>
      </c>
      <c r="R20" s="25" t="b">
        <f t="shared" si="1"/>
        <v>0</v>
      </c>
      <c r="S20" s="25" t="b">
        <f t="shared" si="1"/>
        <v>0</v>
      </c>
      <c r="T20" s="25" t="b">
        <f t="shared" si="1"/>
        <v>0</v>
      </c>
      <c r="U20" s="25" t="b">
        <f t="shared" si="1"/>
        <v>0</v>
      </c>
      <c r="V20" s="25" t="b">
        <f t="shared" si="1"/>
        <v>0</v>
      </c>
      <c r="W20" s="25" t="b">
        <f t="shared" si="1"/>
        <v>0</v>
      </c>
      <c r="X20" s="25" t="b">
        <f t="shared" si="1"/>
        <v>0</v>
      </c>
      <c r="Y20" s="25" t="b">
        <f t="shared" si="1"/>
        <v>0</v>
      </c>
      <c r="Z20" s="25" t="b">
        <f t="shared" si="1"/>
        <v>0</v>
      </c>
      <c r="AA20" s="25" t="b">
        <f t="shared" si="1"/>
        <v>0</v>
      </c>
      <c r="AB20" s="25" t="b">
        <f t="shared" si="1"/>
        <v>0</v>
      </c>
      <c r="AC20" s="25" t="b">
        <f t="shared" si="1"/>
        <v>0</v>
      </c>
      <c r="AD20" s="25" t="b">
        <f t="shared" si="1"/>
        <v>0</v>
      </c>
      <c r="AE20" s="25" t="b">
        <f t="shared" si="1"/>
        <v>0</v>
      </c>
    </row>
    <row r="21" spans="1:31" ht="18" customHeight="1" x14ac:dyDescent="0.25">
      <c r="A21" s="16" t="s">
        <v>14</v>
      </c>
      <c r="B21" s="10">
        <f>IF(B7="f","Fail",IF(B7="R","Redo",IF(B8="f","Fail",IF(B9="F","Fail",IF(B11="f","Fail",IF(B18="F","Fail",IF(B18&gt;0,SUM(B8:B18)/1.1,SUM(B8:B16)/0.9)))))))</f>
        <v>0</v>
      </c>
      <c r="C21" s="10">
        <f t="shared" ref="C21:AE21" si="2">IF(C7="f","Fail",IF(C7="R","Redo",IF(C8="f","Fail",IF(C9="F","Fail",IF(C11="f","Fail",IF(C18="F","Fail",IF(C18&gt;0,SUM(C8:C18)/1.1,SUM(C8:C16)/0.9)))))))</f>
        <v>0</v>
      </c>
      <c r="D21" s="10">
        <f t="shared" si="2"/>
        <v>0</v>
      </c>
      <c r="E21" s="10">
        <f t="shared" si="2"/>
        <v>0</v>
      </c>
      <c r="F21" s="10">
        <f t="shared" si="2"/>
        <v>0</v>
      </c>
      <c r="G21" s="10">
        <f t="shared" si="2"/>
        <v>0</v>
      </c>
      <c r="H21" s="10">
        <f t="shared" si="2"/>
        <v>0</v>
      </c>
      <c r="I21" s="10">
        <f t="shared" si="2"/>
        <v>0</v>
      </c>
      <c r="J21" s="10">
        <f t="shared" si="2"/>
        <v>0</v>
      </c>
      <c r="K21" s="10">
        <f t="shared" si="2"/>
        <v>0</v>
      </c>
      <c r="L21" s="10">
        <f>IF(L7="f","Fail",IF(L7="R","Redo",IF(L8="f","Fail",IF(L9="F","Fail",IF(L11="f","Fail",IF(L18="F","Fail",IF(L18&gt;0,SUM(L8:L18)/1.1,SUM(L8:L16)/0.9)))))))</f>
        <v>0</v>
      </c>
      <c r="M21" s="10">
        <f t="shared" si="2"/>
        <v>0</v>
      </c>
      <c r="N21" s="10">
        <f t="shared" si="2"/>
        <v>0</v>
      </c>
      <c r="O21" s="10">
        <f t="shared" si="2"/>
        <v>0</v>
      </c>
      <c r="P21" s="10">
        <f t="shared" si="2"/>
        <v>0</v>
      </c>
      <c r="Q21" s="10">
        <f t="shared" si="2"/>
        <v>0</v>
      </c>
      <c r="R21" s="10">
        <f t="shared" si="2"/>
        <v>0</v>
      </c>
      <c r="S21" s="10">
        <f t="shared" si="2"/>
        <v>0</v>
      </c>
      <c r="T21" s="10">
        <f t="shared" si="2"/>
        <v>0</v>
      </c>
      <c r="U21" s="10">
        <f t="shared" si="2"/>
        <v>0</v>
      </c>
      <c r="V21" s="10">
        <f t="shared" si="2"/>
        <v>0</v>
      </c>
      <c r="W21" s="10">
        <f t="shared" si="2"/>
        <v>0</v>
      </c>
      <c r="X21" s="10">
        <f t="shared" si="2"/>
        <v>0</v>
      </c>
      <c r="Y21" s="10">
        <f t="shared" si="2"/>
        <v>0</v>
      </c>
      <c r="Z21" s="10">
        <f t="shared" si="2"/>
        <v>0</v>
      </c>
      <c r="AA21" s="10">
        <f t="shared" si="2"/>
        <v>0</v>
      </c>
      <c r="AB21" s="10">
        <f t="shared" si="2"/>
        <v>0</v>
      </c>
      <c r="AC21" s="10">
        <f t="shared" si="2"/>
        <v>0</v>
      </c>
      <c r="AD21" s="10">
        <f t="shared" si="2"/>
        <v>0</v>
      </c>
      <c r="AE21" s="10">
        <f t="shared" si="2"/>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7BcQxY3DcdmldoRJE221vQ20WYHjcDQmSlVSos4azBuWqMpetPmSVHNU+HAyFkwvdV5u7NNdB/0Td44RVeWGUA==" saltValue="wI5gqNF8hWz9vMyc7hTBuQ==" spinCount="100000" sheet="1" objects="1" scenarios="1"/>
  <dataConsolidate/>
  <mergeCells count="9">
    <mergeCell ref="B23:AE23"/>
    <mergeCell ref="AA3:AB3"/>
    <mergeCell ref="AC3:AE3"/>
    <mergeCell ref="B3:G3"/>
    <mergeCell ref="B2:G2"/>
    <mergeCell ref="H2:AE2"/>
    <mergeCell ref="H3:Z3"/>
    <mergeCell ref="B5:AE5"/>
    <mergeCell ref="B22:AE22"/>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INSTRUCTIONS!$D$1048571:$D$1048576</xm:f>
          </x14:formula1>
          <xm:sqref>B24:AE24</xm:sqref>
        </x14:dataValidation>
        <x14:dataValidation type="list" allowBlank="1" showInputMessage="1" showErrorMessage="1" xr:uid="{00000000-0002-0000-1300-000001000000}">
          <x14:formula1>
            <xm:f>INSTRUCTIONS!$C$1048571:$C$1048576</xm:f>
          </x14:formula1>
          <xm:sqref>B7:AE7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3.2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39.75" customHeight="1" x14ac:dyDescent="0.25">
      <c r="A8" s="1" t="s">
        <v>169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ht="28.5" customHeight="1" x14ac:dyDescent="0.25">
      <c r="A11" s="1" t="s">
        <v>171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26.1" customHeight="1" x14ac:dyDescent="0.25">
      <c r="A12" s="1" t="s">
        <v>113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75" customHeight="1" x14ac:dyDescent="0.25">
      <c r="A19" s="21" t="s">
        <v>30</v>
      </c>
      <c r="B19" s="25">
        <f>SUMIF(B8:B16,"&gt;0")/0.9</f>
        <v>0</v>
      </c>
      <c r="C19" s="25">
        <f t="shared" ref="C19:AE19" si="0">SUMIF(C8:C16,"&gt;0")/0.9</f>
        <v>0</v>
      </c>
      <c r="D19" s="25">
        <f t="shared" ref="D19:M19" si="1">SUMIF(D8:D16,"&gt;0")/0.9</f>
        <v>0</v>
      </c>
      <c r="E19" s="25">
        <f t="shared" si="1"/>
        <v>0</v>
      </c>
      <c r="F19" s="25">
        <f t="shared" si="1"/>
        <v>0</v>
      </c>
      <c r="G19" s="25">
        <f t="shared" si="1"/>
        <v>0</v>
      </c>
      <c r="H19" s="25">
        <f t="shared" si="1"/>
        <v>0</v>
      </c>
      <c r="I19" s="25">
        <f t="shared" si="1"/>
        <v>0</v>
      </c>
      <c r="J19" s="25">
        <f t="shared" si="1"/>
        <v>0</v>
      </c>
      <c r="K19" s="25">
        <f t="shared" si="1"/>
        <v>0</v>
      </c>
      <c r="L19" s="25">
        <f t="shared" si="1"/>
        <v>0</v>
      </c>
      <c r="M19" s="25">
        <f t="shared" si="1"/>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2">IF(C18&gt;0,SUM(C8:C18)/1.1)</f>
        <v>0</v>
      </c>
      <c r="D20" s="25" t="b">
        <f t="shared" ref="D20:M20" si="3">IF(D18&gt;0,SUM(D8:D18)/1.1)</f>
        <v>0</v>
      </c>
      <c r="E20" s="25" t="b">
        <f t="shared" si="3"/>
        <v>0</v>
      </c>
      <c r="F20" s="25" t="b">
        <f t="shared" si="3"/>
        <v>0</v>
      </c>
      <c r="G20" s="25" t="b">
        <f t="shared" si="3"/>
        <v>0</v>
      </c>
      <c r="H20" s="25" t="b">
        <f t="shared" si="3"/>
        <v>0</v>
      </c>
      <c r="I20" s="25" t="b">
        <f t="shared" si="3"/>
        <v>0</v>
      </c>
      <c r="J20" s="25" t="b">
        <f t="shared" si="3"/>
        <v>0</v>
      </c>
      <c r="K20" s="25" t="b">
        <f t="shared" si="3"/>
        <v>0</v>
      </c>
      <c r="L20" s="25" t="b">
        <f t="shared" si="3"/>
        <v>0</v>
      </c>
      <c r="M20" s="25" t="b">
        <f t="shared" si="3"/>
        <v>0</v>
      </c>
      <c r="N20" s="25" t="b">
        <f t="shared" si="2"/>
        <v>0</v>
      </c>
      <c r="O20" s="25" t="b">
        <f t="shared" si="2"/>
        <v>0</v>
      </c>
      <c r="P20" s="25" t="b">
        <f t="shared" si="2"/>
        <v>0</v>
      </c>
      <c r="Q20" s="25" t="b">
        <f t="shared" si="2"/>
        <v>0</v>
      </c>
      <c r="R20" s="25" t="b">
        <f t="shared" si="2"/>
        <v>0</v>
      </c>
      <c r="S20" s="25" t="b">
        <f t="shared" si="2"/>
        <v>0</v>
      </c>
      <c r="T20" s="25" t="b">
        <f t="shared" si="2"/>
        <v>0</v>
      </c>
      <c r="U20" s="25" t="b">
        <f t="shared" si="2"/>
        <v>0</v>
      </c>
      <c r="V20" s="25" t="b">
        <f t="shared" si="2"/>
        <v>0</v>
      </c>
      <c r="W20" s="25" t="b">
        <f t="shared" si="2"/>
        <v>0</v>
      </c>
      <c r="X20" s="25" t="b">
        <f t="shared" si="2"/>
        <v>0</v>
      </c>
      <c r="Y20" s="25" t="b">
        <f t="shared" si="2"/>
        <v>0</v>
      </c>
      <c r="Z20" s="25" t="b">
        <f t="shared" si="2"/>
        <v>0</v>
      </c>
      <c r="AA20" s="25" t="b">
        <f t="shared" si="2"/>
        <v>0</v>
      </c>
      <c r="AB20" s="25" t="b">
        <f t="shared" si="2"/>
        <v>0</v>
      </c>
      <c r="AC20" s="25" t="b">
        <f t="shared" si="2"/>
        <v>0</v>
      </c>
      <c r="AD20" s="25" t="b">
        <f t="shared" si="2"/>
        <v>0</v>
      </c>
      <c r="AE20" s="25" t="b">
        <f t="shared" si="2"/>
        <v>0</v>
      </c>
    </row>
    <row r="21" spans="1:31" ht="18" customHeight="1" x14ac:dyDescent="0.25">
      <c r="A21" s="16" t="s">
        <v>14</v>
      </c>
      <c r="B21" s="10">
        <f>IF(B7="f","Fail",IF(B7="R","Redo",IF(B8="f","Fail",IF(B9="F","Fail",IF(B11="f","Fail",IF(B18="F","Fail",IF(B18&gt;0,SUM(B8:B18)/1.1,SUM(B8:B16)/0.9)))))))</f>
        <v>0</v>
      </c>
      <c r="C21" s="10">
        <f t="shared" ref="C21:AE21" si="4">IF(C7="f","Fail",IF(C7="R","Redo",IF(C8="f","Fail",IF(C9="F","Fail",IF(C11="f","Fail",IF(C18="F","Fail",IF(C18&gt;0,SUM(C8:C18)/1.1,SUM(C8:C16)/0.9)))))))</f>
        <v>0</v>
      </c>
      <c r="D21" s="10">
        <f t="shared" si="4"/>
        <v>0</v>
      </c>
      <c r="E21" s="10">
        <f t="shared" si="4"/>
        <v>0</v>
      </c>
      <c r="F21" s="10">
        <f t="shared" si="4"/>
        <v>0</v>
      </c>
      <c r="G21" s="10">
        <f t="shared" si="4"/>
        <v>0</v>
      </c>
      <c r="H21" s="10">
        <f t="shared" si="4"/>
        <v>0</v>
      </c>
      <c r="I21" s="10">
        <f t="shared" si="4"/>
        <v>0</v>
      </c>
      <c r="J21" s="10">
        <f t="shared" si="4"/>
        <v>0</v>
      </c>
      <c r="K21" s="10">
        <f t="shared" si="4"/>
        <v>0</v>
      </c>
      <c r="L21" s="10">
        <f>IF(L7="f","Fail",IF(L7="R","Redo",IF(L8="f","Fail",IF(L9="F","Fail",IF(L11="f","Fail",IF(L18="F","Fail",IF(L18&gt;0,SUM(L8:L18)/1.1,SUM(L8:L16)/0.9)))))))</f>
        <v>0</v>
      </c>
      <c r="M21" s="10">
        <f t="shared" si="4"/>
        <v>0</v>
      </c>
      <c r="N21" s="10">
        <f t="shared" si="4"/>
        <v>0</v>
      </c>
      <c r="O21" s="10">
        <f t="shared" si="4"/>
        <v>0</v>
      </c>
      <c r="P21" s="10">
        <f t="shared" si="4"/>
        <v>0</v>
      </c>
      <c r="Q21" s="10">
        <f t="shared" si="4"/>
        <v>0</v>
      </c>
      <c r="R21" s="10">
        <f t="shared" si="4"/>
        <v>0</v>
      </c>
      <c r="S21" s="10">
        <f t="shared" si="4"/>
        <v>0</v>
      </c>
      <c r="T21" s="10">
        <f t="shared" si="4"/>
        <v>0</v>
      </c>
      <c r="U21" s="10">
        <f t="shared" si="4"/>
        <v>0</v>
      </c>
      <c r="V21" s="10">
        <f t="shared" si="4"/>
        <v>0</v>
      </c>
      <c r="W21" s="10">
        <f t="shared" si="4"/>
        <v>0</v>
      </c>
      <c r="X21" s="10">
        <f t="shared" si="4"/>
        <v>0</v>
      </c>
      <c r="Y21" s="10">
        <f t="shared" si="4"/>
        <v>0</v>
      </c>
      <c r="Z21" s="10">
        <f t="shared" si="4"/>
        <v>0</v>
      </c>
      <c r="AA21" s="10">
        <f t="shared" si="4"/>
        <v>0</v>
      </c>
      <c r="AB21" s="10">
        <f t="shared" si="4"/>
        <v>0</v>
      </c>
      <c r="AC21" s="10">
        <f t="shared" si="4"/>
        <v>0</v>
      </c>
      <c r="AD21" s="10">
        <f t="shared" si="4"/>
        <v>0</v>
      </c>
      <c r="AE21" s="10">
        <f t="shared" si="4"/>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Fzq6a1pQ3vBENHZpq9tY+WLrm2Qo9y+WhclHisLv819etnNvA1rTOqYTEL1bkhO7WRrXjxaDxEd9Cak/M28uKQ==" saltValue="QaCv7v7M0YIP4gZw56ydBw==" spinCount="100000" sheet="1" objects="1" scenarios="1"/>
  <dataConsolidate/>
  <mergeCells count="9">
    <mergeCell ref="B2:G2"/>
    <mergeCell ref="H2:AE2"/>
    <mergeCell ref="H3:Z3"/>
    <mergeCell ref="B23:AE23"/>
    <mergeCell ref="B5:AE5"/>
    <mergeCell ref="AA3:AB3"/>
    <mergeCell ref="AC3:AE3"/>
    <mergeCell ref="B22:AE22"/>
    <mergeCell ref="B3:G3"/>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INSTRUCTIONS!$D$1048571:$D$1048576</xm:f>
          </x14:formula1>
          <xm:sqref>B24:AE24</xm:sqref>
        </x14:dataValidation>
        <x14:dataValidation type="list" allowBlank="1" showInputMessage="1" showErrorMessage="1" xr:uid="{00000000-0002-0000-1400-000001000000}">
          <x14:formula1>
            <xm:f>INSTRUCTIONS!$C$1048571:$C$1048576</xm:f>
          </x14:formula1>
          <xm:sqref>B7:AE7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pageSetUpPr fitToPage="1"/>
  </sheetPr>
  <dimension ref="A1:AE27"/>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1" x14ac:dyDescent="0.25">
      <c r="B1" s="14"/>
    </row>
    <row r="2" spans="1:31"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1" x14ac:dyDescent="0.25">
      <c r="B4" s="14"/>
    </row>
    <row r="5" spans="1:31" x14ac:dyDescent="0.25">
      <c r="B5" s="129" t="s">
        <v>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3.25"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41.25" customHeight="1" x14ac:dyDescent="0.25">
      <c r="A8" s="1" t="s">
        <v>169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1" ht="39.950000000000003" customHeight="1" x14ac:dyDescent="0.25">
      <c r="A9" s="1" t="s">
        <v>170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8" customHeight="1" x14ac:dyDescent="0.25">
      <c r="A10" s="1" t="s">
        <v>24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1" ht="27" customHeight="1" x14ac:dyDescent="0.25">
      <c r="A11" s="1" t="s">
        <v>171</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1" ht="26.1" customHeight="1" x14ac:dyDescent="0.25">
      <c r="A12" s="1" t="s">
        <v>113</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row>
    <row r="13" spans="1:31" ht="18" customHeight="1" x14ac:dyDescent="0.25">
      <c r="A13" s="1"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18" customHeight="1" x14ac:dyDescent="0.25">
      <c r="A14" s="1" t="s">
        <v>26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26.1" customHeight="1" x14ac:dyDescent="0.25">
      <c r="A15" s="1"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ht="39.950000000000003" customHeight="1" x14ac:dyDescent="0.25">
      <c r="A16" s="20" t="s">
        <v>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26.1" customHeight="1" x14ac:dyDescent="0.25">
      <c r="A17" s="20" t="s">
        <v>114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ht="65.099999999999994" customHeight="1" x14ac:dyDescent="0.25">
      <c r="A18" s="21" t="s">
        <v>172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ht="18.75" customHeight="1" x14ac:dyDescent="0.25">
      <c r="A19" s="21" t="s">
        <v>30</v>
      </c>
      <c r="B19" s="25">
        <f>SUMIF(B8:B16,"&gt;0")/0.9</f>
        <v>0</v>
      </c>
      <c r="C19" s="25">
        <f t="shared" ref="C19:AE19" si="0">SUMIF(C8:C16,"&gt;0")/0.9</f>
        <v>0</v>
      </c>
      <c r="D19" s="25">
        <f t="shared" si="0"/>
        <v>0</v>
      </c>
      <c r="E19" s="25">
        <f t="shared" si="0"/>
        <v>0</v>
      </c>
      <c r="F19" s="25">
        <f t="shared" si="0"/>
        <v>0</v>
      </c>
      <c r="G19" s="25">
        <f t="shared" si="0"/>
        <v>0</v>
      </c>
      <c r="H19" s="25">
        <f t="shared" si="0"/>
        <v>0</v>
      </c>
      <c r="I19" s="25">
        <f t="shared" si="0"/>
        <v>0</v>
      </c>
      <c r="J19" s="25">
        <f t="shared" si="0"/>
        <v>0</v>
      </c>
      <c r="K19" s="25">
        <f t="shared" si="0"/>
        <v>0</v>
      </c>
      <c r="L19" s="25">
        <f t="shared" si="0"/>
        <v>0</v>
      </c>
      <c r="M19" s="25">
        <f t="shared" si="0"/>
        <v>0</v>
      </c>
      <c r="N19" s="25">
        <f t="shared" si="0"/>
        <v>0</v>
      </c>
      <c r="O19" s="25">
        <f t="shared" si="0"/>
        <v>0</v>
      </c>
      <c r="P19" s="25">
        <f t="shared" si="0"/>
        <v>0</v>
      </c>
      <c r="Q19" s="25">
        <f t="shared" si="0"/>
        <v>0</v>
      </c>
      <c r="R19" s="25">
        <f t="shared" si="0"/>
        <v>0</v>
      </c>
      <c r="S19" s="25">
        <f t="shared" si="0"/>
        <v>0</v>
      </c>
      <c r="T19" s="25">
        <f t="shared" si="0"/>
        <v>0</v>
      </c>
      <c r="U19" s="25">
        <f t="shared" si="0"/>
        <v>0</v>
      </c>
      <c r="V19" s="25">
        <f t="shared" si="0"/>
        <v>0</v>
      </c>
      <c r="W19" s="25">
        <f t="shared" si="0"/>
        <v>0</v>
      </c>
      <c r="X19" s="25">
        <f t="shared" si="0"/>
        <v>0</v>
      </c>
      <c r="Y19" s="25">
        <f t="shared" si="0"/>
        <v>0</v>
      </c>
      <c r="Z19" s="25">
        <f t="shared" si="0"/>
        <v>0</v>
      </c>
      <c r="AA19" s="25">
        <f t="shared" si="0"/>
        <v>0</v>
      </c>
      <c r="AB19" s="25">
        <f t="shared" si="0"/>
        <v>0</v>
      </c>
      <c r="AC19" s="25">
        <f t="shared" si="0"/>
        <v>0</v>
      </c>
      <c r="AD19" s="25">
        <f t="shared" si="0"/>
        <v>0</v>
      </c>
      <c r="AE19" s="25">
        <f t="shared" si="0"/>
        <v>0</v>
      </c>
    </row>
    <row r="20" spans="1:31" ht="18" customHeight="1" x14ac:dyDescent="0.25">
      <c r="A20" s="23" t="s">
        <v>31</v>
      </c>
      <c r="B20" s="25" t="b">
        <f>IF(B18&gt;0,SUM(B8:B18)/1.1)</f>
        <v>0</v>
      </c>
      <c r="C20" s="25" t="b">
        <f t="shared" ref="C20:AE20" si="1">IF(C18&gt;0,SUM(C8:C18)/1.1)</f>
        <v>0</v>
      </c>
      <c r="D20" s="25" t="b">
        <f t="shared" si="1"/>
        <v>0</v>
      </c>
      <c r="E20" s="25" t="b">
        <f t="shared" si="1"/>
        <v>0</v>
      </c>
      <c r="F20" s="25" t="b">
        <f t="shared" si="1"/>
        <v>0</v>
      </c>
      <c r="G20" s="25" t="b">
        <f t="shared" si="1"/>
        <v>0</v>
      </c>
      <c r="H20" s="25" t="b">
        <f t="shared" si="1"/>
        <v>0</v>
      </c>
      <c r="I20" s="25" t="b">
        <f t="shared" si="1"/>
        <v>0</v>
      </c>
      <c r="J20" s="25" t="b">
        <f t="shared" si="1"/>
        <v>0</v>
      </c>
      <c r="K20" s="25" t="b">
        <f t="shared" si="1"/>
        <v>0</v>
      </c>
      <c r="L20" s="25" t="b">
        <f t="shared" si="1"/>
        <v>0</v>
      </c>
      <c r="M20" s="25" t="b">
        <f t="shared" si="1"/>
        <v>0</v>
      </c>
      <c r="N20" s="25" t="b">
        <f t="shared" si="1"/>
        <v>0</v>
      </c>
      <c r="O20" s="25" t="b">
        <f t="shared" si="1"/>
        <v>0</v>
      </c>
      <c r="P20" s="25" t="b">
        <f t="shared" si="1"/>
        <v>0</v>
      </c>
      <c r="Q20" s="25" t="b">
        <f t="shared" si="1"/>
        <v>0</v>
      </c>
      <c r="R20" s="25" t="b">
        <f t="shared" si="1"/>
        <v>0</v>
      </c>
      <c r="S20" s="25" t="b">
        <f t="shared" si="1"/>
        <v>0</v>
      </c>
      <c r="T20" s="25" t="b">
        <f t="shared" si="1"/>
        <v>0</v>
      </c>
      <c r="U20" s="25" t="b">
        <f t="shared" si="1"/>
        <v>0</v>
      </c>
      <c r="V20" s="25" t="b">
        <f t="shared" si="1"/>
        <v>0</v>
      </c>
      <c r="W20" s="25" t="b">
        <f t="shared" si="1"/>
        <v>0</v>
      </c>
      <c r="X20" s="25" t="b">
        <f t="shared" si="1"/>
        <v>0</v>
      </c>
      <c r="Y20" s="25" t="b">
        <f t="shared" si="1"/>
        <v>0</v>
      </c>
      <c r="Z20" s="25" t="b">
        <f t="shared" si="1"/>
        <v>0</v>
      </c>
      <c r="AA20" s="25" t="b">
        <f t="shared" si="1"/>
        <v>0</v>
      </c>
      <c r="AB20" s="25" t="b">
        <f t="shared" si="1"/>
        <v>0</v>
      </c>
      <c r="AC20" s="25" t="b">
        <f t="shared" si="1"/>
        <v>0</v>
      </c>
      <c r="AD20" s="25" t="b">
        <f t="shared" si="1"/>
        <v>0</v>
      </c>
      <c r="AE20" s="25" t="b">
        <f t="shared" si="1"/>
        <v>0</v>
      </c>
    </row>
    <row r="21" spans="1:31" ht="18" customHeight="1" x14ac:dyDescent="0.25">
      <c r="A21" s="16" t="s">
        <v>14</v>
      </c>
      <c r="B21" s="10">
        <f>IF(B7="f","Fail",IF(B7="R","Redo",IF(B8="f","Fail",IF(B9="F","Fail",IF(B11="f","Fail",IF(B18="F","Fail",IF(B18&gt;0,SUM(B8:B18)/1.1,SUM(B8:B16)/0.9)))))))</f>
        <v>0</v>
      </c>
      <c r="C21" s="10">
        <f t="shared" ref="C21:AE21" si="2">IF(C7="f","Fail",IF(C7="R","Redo",IF(C8="f","Fail",IF(C9="F","Fail",IF(C11="f","Fail",IF(C18="F","Fail",IF(C18&gt;0,SUM(C8:C18)/1.1,SUM(C8:C16)/0.9)))))))</f>
        <v>0</v>
      </c>
      <c r="D21" s="10">
        <f t="shared" si="2"/>
        <v>0</v>
      </c>
      <c r="E21" s="10">
        <f t="shared" si="2"/>
        <v>0</v>
      </c>
      <c r="F21" s="10">
        <f t="shared" si="2"/>
        <v>0</v>
      </c>
      <c r="G21" s="10">
        <f t="shared" si="2"/>
        <v>0</v>
      </c>
      <c r="H21" s="10">
        <f t="shared" si="2"/>
        <v>0</v>
      </c>
      <c r="I21" s="10">
        <f t="shared" si="2"/>
        <v>0</v>
      </c>
      <c r="J21" s="10">
        <f t="shared" si="2"/>
        <v>0</v>
      </c>
      <c r="K21" s="10">
        <f t="shared" si="2"/>
        <v>0</v>
      </c>
      <c r="L21" s="10">
        <f>IF(L7="f","Fail",IF(L7="R","Redo",IF(L8="f","Fail",IF(L9="F","Fail",IF(L11="f","Fail",IF(L18="F","Fail",IF(L18&gt;0,SUM(L8:L18)/1.1,SUM(L8:L16)/0.9)))))))</f>
        <v>0</v>
      </c>
      <c r="M21" s="10">
        <f t="shared" si="2"/>
        <v>0</v>
      </c>
      <c r="N21" s="10">
        <f t="shared" si="2"/>
        <v>0</v>
      </c>
      <c r="O21" s="10">
        <f t="shared" si="2"/>
        <v>0</v>
      </c>
      <c r="P21" s="10">
        <f t="shared" si="2"/>
        <v>0</v>
      </c>
      <c r="Q21" s="10">
        <f t="shared" si="2"/>
        <v>0</v>
      </c>
      <c r="R21" s="10">
        <f t="shared" si="2"/>
        <v>0</v>
      </c>
      <c r="S21" s="10">
        <f t="shared" si="2"/>
        <v>0</v>
      </c>
      <c r="T21" s="10">
        <f t="shared" si="2"/>
        <v>0</v>
      </c>
      <c r="U21" s="10">
        <f t="shared" si="2"/>
        <v>0</v>
      </c>
      <c r="V21" s="10">
        <f t="shared" si="2"/>
        <v>0</v>
      </c>
      <c r="W21" s="10">
        <f t="shared" si="2"/>
        <v>0</v>
      </c>
      <c r="X21" s="10">
        <f t="shared" si="2"/>
        <v>0</v>
      </c>
      <c r="Y21" s="10">
        <f t="shared" si="2"/>
        <v>0</v>
      </c>
      <c r="Z21" s="10">
        <f t="shared" si="2"/>
        <v>0</v>
      </c>
      <c r="AA21" s="10">
        <f t="shared" si="2"/>
        <v>0</v>
      </c>
      <c r="AB21" s="10">
        <f t="shared" si="2"/>
        <v>0</v>
      </c>
      <c r="AC21" s="10">
        <f t="shared" si="2"/>
        <v>0</v>
      </c>
      <c r="AD21" s="10">
        <f t="shared" si="2"/>
        <v>0</v>
      </c>
      <c r="AE21" s="10">
        <f t="shared" si="2"/>
        <v>0</v>
      </c>
    </row>
    <row r="22" spans="1:31" x14ac:dyDescent="0.25">
      <c r="A22" s="45" t="s">
        <v>51</v>
      </c>
      <c r="B22" s="131" t="s">
        <v>52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38.25" x14ac:dyDescent="0.25">
      <c r="A23" s="39"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8.25" x14ac:dyDescent="0.25">
      <c r="A24" s="39"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x14ac:dyDescent="0.25">
      <c r="A25" s="33" t="s">
        <v>37</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x14ac:dyDescent="0.25">
      <c r="A26" s="33" t="s">
        <v>39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x14ac:dyDescent="0.25">
      <c r="A27" s="33" t="s">
        <v>42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sheetData>
  <sheetProtection algorithmName="SHA-512" hashValue="RCgAXIjgPNBYgPaBNCi2PTpvkatJYBAS7dKJoRivZk+dA3ane6viC/n6WLj6A30MB4CQkMSXGclXyk5Cj9n34g==" saltValue="eqmrnnz4sLc24LQqHnXG7Q==" spinCount="100000" sheet="1" objects="1" scenarios="1"/>
  <dataConsolidate/>
  <mergeCells count="9">
    <mergeCell ref="B23:AE23"/>
    <mergeCell ref="AA3:AB3"/>
    <mergeCell ref="AC3:AE3"/>
    <mergeCell ref="B3:G3"/>
    <mergeCell ref="B2:G2"/>
    <mergeCell ref="H2:AE2"/>
    <mergeCell ref="H3:Z3"/>
    <mergeCell ref="B5:AE5"/>
    <mergeCell ref="B22:AE22"/>
  </mergeCells>
  <pageMargins left="0.25" right="0.25" top="0.75" bottom="0.75" header="0.3" footer="0.3"/>
  <pageSetup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0000000}">
          <x14:formula1>
            <xm:f>INSTRUCTIONS!$D$1048571:$D$1048576</xm:f>
          </x14:formula1>
          <xm:sqref>B24:AE24</xm:sqref>
        </x14:dataValidation>
        <x14:dataValidation type="list" allowBlank="1" showInputMessage="1" showErrorMessage="1" xr:uid="{00000000-0002-0000-1500-000001000000}">
          <x14:formula1>
            <xm:f>INSTRUCTIONS!$C$1048571:$C$1048576</xm:f>
          </x14:formula1>
          <xm:sqref>B7:AE7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dimension ref="A1"/>
  <sheetViews>
    <sheetView workbookViewId="0">
      <selection activeCell="N18" sqref="N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7030A0"/>
    <pageSetUpPr fitToPage="1"/>
  </sheetPr>
  <dimension ref="A1:J140"/>
  <sheetViews>
    <sheetView workbookViewId="0">
      <selection activeCell="J4" sqref="J4"/>
    </sheetView>
  </sheetViews>
  <sheetFormatPr defaultRowHeight="15" outlineLevelRow="1" x14ac:dyDescent="0.25"/>
  <cols>
    <col min="7" max="7" width="60.5703125" customWidth="1"/>
  </cols>
  <sheetData>
    <row r="1" spans="1:7" x14ac:dyDescent="0.25">
      <c r="A1" s="34" t="s">
        <v>32</v>
      </c>
      <c r="B1" s="35"/>
      <c r="C1" s="120"/>
      <c r="D1" s="121"/>
      <c r="E1" s="122"/>
    </row>
    <row r="2" spans="1:7" x14ac:dyDescent="0.25">
      <c r="A2" s="92" t="s">
        <v>4</v>
      </c>
      <c r="B2" s="92"/>
      <c r="C2" s="124" t="e">
        <f>INDEX('FINAL MARKS'!A4:A33,MATCH('Individual Student Report Card'!C1:E1,'FINAL MARKS'!B4:B33,0))</f>
        <v>#N/A</v>
      </c>
      <c r="D2" s="124"/>
      <c r="E2" s="124"/>
    </row>
    <row r="3" spans="1:7" x14ac:dyDescent="0.25">
      <c r="A3" s="124" t="s">
        <v>11</v>
      </c>
      <c r="B3" s="124"/>
      <c r="C3" s="123">
        <f>SUM('FINAL MARKS'!B1)</f>
        <v>0</v>
      </c>
      <c r="D3" s="124"/>
      <c r="E3" s="124"/>
    </row>
    <row r="4" spans="1:7" x14ac:dyDescent="0.25">
      <c r="A4" s="90"/>
      <c r="B4" s="90"/>
      <c r="C4" s="91"/>
      <c r="D4" s="90"/>
      <c r="E4" s="90"/>
    </row>
    <row r="5" spans="1:7" x14ac:dyDescent="0.25">
      <c r="A5" s="114" t="s">
        <v>178</v>
      </c>
      <c r="B5" s="114"/>
      <c r="C5" s="125"/>
      <c r="D5" s="125"/>
      <c r="E5" s="125"/>
      <c r="F5" s="36" t="s">
        <v>34</v>
      </c>
      <c r="G5" s="37">
        <f>HLOOKUP($C$1,Braze!$B$6:$AE$19,7,FALSE)</f>
        <v>0</v>
      </c>
    </row>
    <row r="6" spans="1:7" outlineLevel="1" x14ac:dyDescent="0.25">
      <c r="A6" s="102" t="s">
        <v>38</v>
      </c>
      <c r="B6" s="102"/>
      <c r="C6" s="102"/>
    </row>
    <row r="7" spans="1:7" ht="15" customHeight="1" outlineLevel="1" x14ac:dyDescent="0.25">
      <c r="B7" s="43" t="s">
        <v>50</v>
      </c>
      <c r="E7" s="103">
        <f>HLOOKUP($C$1,Braze!$B$6:$AE$19,10,FALSE)</f>
        <v>0</v>
      </c>
      <c r="F7" s="104"/>
      <c r="G7" s="105"/>
    </row>
    <row r="8" spans="1:7" outlineLevel="1" x14ac:dyDescent="0.25">
      <c r="B8" s="43" t="s">
        <v>46</v>
      </c>
      <c r="E8" s="103">
        <f>HLOOKUP($C$1,Braze!$B$6:$AE$19,11,FALSE)</f>
        <v>0</v>
      </c>
      <c r="F8" s="104"/>
      <c r="G8" s="105"/>
    </row>
    <row r="9" spans="1:7" outlineLevel="1" x14ac:dyDescent="0.25">
      <c r="B9" s="43" t="s">
        <v>49</v>
      </c>
      <c r="E9" s="103">
        <f>HLOOKUP($C$1,Braze!$B$6:$AE$19,12,FALSE)</f>
        <v>0</v>
      </c>
      <c r="F9" s="104"/>
      <c r="G9" s="105"/>
    </row>
    <row r="10" spans="1:7" outlineLevel="1" x14ac:dyDescent="0.25">
      <c r="B10" s="43" t="s">
        <v>40</v>
      </c>
      <c r="E10" s="103">
        <f>HLOOKUP($C$1,Braze!$B$6:$AE$19,13,FALSE)</f>
        <v>0</v>
      </c>
      <c r="F10" s="104"/>
      <c r="G10" s="105"/>
    </row>
    <row r="11" spans="1:7" outlineLevel="1" x14ac:dyDescent="0.25"/>
    <row r="13" spans="1:7" x14ac:dyDescent="0.25">
      <c r="A13" s="115" t="s">
        <v>145</v>
      </c>
      <c r="B13" s="116"/>
      <c r="C13" s="117"/>
      <c r="D13" s="118"/>
      <c r="E13" s="119"/>
      <c r="F13" s="36" t="s">
        <v>34</v>
      </c>
      <c r="G13" s="37">
        <f>HLOOKUP($C$1,'Oxy-Fuel Cut #1'!$B$6:$AE$19,8,FALSE)</f>
        <v>0</v>
      </c>
    </row>
    <row r="14" spans="1:7" outlineLevel="1" x14ac:dyDescent="0.25">
      <c r="A14" s="102" t="s">
        <v>38</v>
      </c>
      <c r="B14" s="102"/>
      <c r="C14" s="102"/>
    </row>
    <row r="15" spans="1:7" ht="15" customHeight="1" outlineLevel="1" x14ac:dyDescent="0.25">
      <c r="B15" s="43" t="s">
        <v>50</v>
      </c>
      <c r="E15" s="103">
        <f>HLOOKUP($C$1,'Oxy-Fuel Cut #1'!$B$6:$AE$19,11,FALSE)</f>
        <v>0</v>
      </c>
      <c r="F15" s="104"/>
      <c r="G15" s="105"/>
    </row>
    <row r="16" spans="1:7" outlineLevel="1" x14ac:dyDescent="0.25">
      <c r="B16" s="43" t="s">
        <v>46</v>
      </c>
      <c r="E16" s="103">
        <f>HLOOKUP($C$1,'Oxy-Fuel Cut #1'!$B$6:$AE$19,12,FALSE)</f>
        <v>0</v>
      </c>
      <c r="F16" s="104"/>
      <c r="G16" s="105"/>
    </row>
    <row r="17" spans="1:7" outlineLevel="1" x14ac:dyDescent="0.25">
      <c r="B17" s="43" t="s">
        <v>49</v>
      </c>
      <c r="E17" s="103">
        <f>HLOOKUP($C$1,'Oxy-Fuel Cut #1'!$B$6:$AE$19,13,FALSE)</f>
        <v>0</v>
      </c>
      <c r="F17" s="104"/>
      <c r="G17" s="105"/>
    </row>
    <row r="18" spans="1:7" outlineLevel="1" x14ac:dyDescent="0.25">
      <c r="B18" s="43" t="s">
        <v>40</v>
      </c>
      <c r="E18" s="103">
        <f>HLOOKUP($C$1,'Oxy-Fuel Cut #1'!$B$6:$AE$19,14,FALSE)</f>
        <v>0</v>
      </c>
      <c r="F18" s="104"/>
      <c r="G18" s="105"/>
    </row>
    <row r="19" spans="1:7" outlineLevel="1" x14ac:dyDescent="0.25"/>
    <row r="20" spans="1:7" x14ac:dyDescent="0.25">
      <c r="A20" s="115" t="s">
        <v>146</v>
      </c>
      <c r="B20" s="116"/>
      <c r="C20" s="117"/>
      <c r="D20" s="118"/>
      <c r="E20" s="119"/>
      <c r="F20" s="36" t="s">
        <v>34</v>
      </c>
      <c r="G20" s="37">
        <f>HLOOKUP($C$1,'Oxy-Fuel Cut #2'!$B$6:$AE$19,8,FALSE)</f>
        <v>0</v>
      </c>
    </row>
    <row r="21" spans="1:7" outlineLevel="1" x14ac:dyDescent="0.25">
      <c r="A21" s="102" t="s">
        <v>38</v>
      </c>
      <c r="B21" s="102"/>
      <c r="C21" s="102"/>
    </row>
    <row r="22" spans="1:7" ht="15" customHeight="1" outlineLevel="1" x14ac:dyDescent="0.25">
      <c r="B22" s="43" t="s">
        <v>50</v>
      </c>
      <c r="E22" s="103">
        <f>HLOOKUP($C$1,'Oxy-Fuel Cut #2'!$B$6:$AE$19,11,FALSE)</f>
        <v>0</v>
      </c>
      <c r="F22" s="104"/>
      <c r="G22" s="105"/>
    </row>
    <row r="23" spans="1:7" outlineLevel="1" x14ac:dyDescent="0.25">
      <c r="B23" s="43" t="s">
        <v>46</v>
      </c>
      <c r="E23" s="103">
        <f>HLOOKUP($C$1,'Oxy-Fuel Cut #2'!$B$6:$AE$19,12,FALSE)</f>
        <v>0</v>
      </c>
      <c r="F23" s="104"/>
      <c r="G23" s="105"/>
    </row>
    <row r="24" spans="1:7" outlineLevel="1" x14ac:dyDescent="0.25">
      <c r="B24" s="43" t="s">
        <v>49</v>
      </c>
      <c r="E24" s="103">
        <f>HLOOKUP($C$1,'Oxy-Fuel Cut #2'!$B$6:$AE$19,13,FALSE)</f>
        <v>0</v>
      </c>
      <c r="F24" s="104"/>
      <c r="G24" s="105"/>
    </row>
    <row r="25" spans="1:7" outlineLevel="1" x14ac:dyDescent="0.25">
      <c r="B25" s="43" t="s">
        <v>40</v>
      </c>
      <c r="E25" s="103">
        <f>HLOOKUP($C$1,'Oxy-Fuel Cut #2'!$B$6:$AE$19,14,FALSE)</f>
        <v>0</v>
      </c>
      <c r="F25" s="104"/>
      <c r="G25" s="105"/>
    </row>
    <row r="26" spans="1:7" outlineLevel="1" x14ac:dyDescent="0.25"/>
    <row r="27" spans="1:7" x14ac:dyDescent="0.25">
      <c r="A27" s="112" t="s">
        <v>147</v>
      </c>
      <c r="B27" s="113"/>
      <c r="C27" s="109">
        <f>INDEX('FILLET #1'!$R$3:$Z$3,1,1)</f>
        <v>0</v>
      </c>
      <c r="D27" s="110"/>
      <c r="E27" s="111"/>
      <c r="F27" s="36" t="s">
        <v>34</v>
      </c>
      <c r="G27" s="37">
        <f>HLOOKUP($C$1,'FILLET #1'!$B$6:$AE$18,13,FALSE)</f>
        <v>0</v>
      </c>
    </row>
    <row r="28" spans="1:7" outlineLevel="1" x14ac:dyDescent="0.25">
      <c r="A28" s="102" t="s">
        <v>33</v>
      </c>
      <c r="B28" s="102"/>
      <c r="C28" s="102"/>
    </row>
    <row r="29" spans="1:7" ht="15" customHeight="1" outlineLevel="1" x14ac:dyDescent="0.25">
      <c r="B29" s="43" t="s">
        <v>50</v>
      </c>
      <c r="E29" s="103">
        <f>HLOOKUP($C$1,'FILLET #1'!$B$6:$AE$24,16,FALSE)</f>
        <v>0</v>
      </c>
      <c r="F29" s="104"/>
      <c r="G29" s="105"/>
    </row>
    <row r="30" spans="1:7" outlineLevel="1" x14ac:dyDescent="0.25">
      <c r="B30" s="43" t="s">
        <v>46</v>
      </c>
      <c r="E30" s="103">
        <f>HLOOKUP($C$1,'FILLET #1'!$B$6:$AE$24,17,FALSE)</f>
        <v>0</v>
      </c>
      <c r="F30" s="104"/>
      <c r="G30" s="105"/>
    </row>
    <row r="31" spans="1:7" outlineLevel="1" x14ac:dyDescent="0.25">
      <c r="B31" s="43" t="s">
        <v>49</v>
      </c>
      <c r="E31" s="103">
        <f>HLOOKUP($C$1,'FILLET #1'!$B$6:$AE$24,18,FALSE)</f>
        <v>0</v>
      </c>
      <c r="F31" s="104"/>
      <c r="G31" s="105"/>
    </row>
    <row r="32" spans="1:7" outlineLevel="1" x14ac:dyDescent="0.25">
      <c r="B32" s="43" t="s">
        <v>40</v>
      </c>
      <c r="E32" s="103">
        <f>HLOOKUP($C$1,'FILLET #1'!$B$6:$AE$24,19,FALSE)</f>
        <v>0</v>
      </c>
      <c r="F32" s="104"/>
      <c r="G32" s="105"/>
    </row>
    <row r="33" spans="1:7" outlineLevel="1" x14ac:dyDescent="0.25"/>
    <row r="34" spans="1:7" x14ac:dyDescent="0.25">
      <c r="A34" s="112" t="s">
        <v>148</v>
      </c>
      <c r="B34" s="113"/>
      <c r="C34" s="109">
        <f>INDEX('FILLET #1'!$R$3:$Z$3,1,1)</f>
        <v>0</v>
      </c>
      <c r="D34" s="110"/>
      <c r="E34" s="111"/>
      <c r="F34" s="36" t="s">
        <v>34</v>
      </c>
      <c r="G34" s="37">
        <f>HLOOKUP($C$1,'FILLET #2'!$B$6:$AE$18,13,FALSE)</f>
        <v>0</v>
      </c>
    </row>
    <row r="35" spans="1:7" outlineLevel="1" x14ac:dyDescent="0.25">
      <c r="A35" s="102" t="s">
        <v>33</v>
      </c>
      <c r="B35" s="102"/>
      <c r="C35" s="102"/>
    </row>
    <row r="36" spans="1:7" ht="15" customHeight="1" outlineLevel="1" x14ac:dyDescent="0.25">
      <c r="B36" s="43" t="s">
        <v>50</v>
      </c>
      <c r="E36" s="103">
        <f>HLOOKUP($C$1,'FILLET #2'!$B$6:$AE$24,16,FALSE)</f>
        <v>0</v>
      </c>
      <c r="F36" s="104"/>
      <c r="G36" s="105"/>
    </row>
    <row r="37" spans="1:7" outlineLevel="1" x14ac:dyDescent="0.25">
      <c r="B37" s="43" t="s">
        <v>46</v>
      </c>
      <c r="E37" s="103">
        <f>HLOOKUP($C$1,'FILLET #2'!$B$6:$AE$24,17,FALSE)</f>
        <v>0</v>
      </c>
      <c r="F37" s="104"/>
      <c r="G37" s="105"/>
    </row>
    <row r="38" spans="1:7" outlineLevel="1" x14ac:dyDescent="0.25">
      <c r="B38" s="43" t="s">
        <v>49</v>
      </c>
      <c r="E38" s="103">
        <f>HLOOKUP($C$1,'FILLET #2'!$B$6:$AE$24,18,FALSE)</f>
        <v>0</v>
      </c>
      <c r="F38" s="104"/>
      <c r="G38" s="105"/>
    </row>
    <row r="39" spans="1:7" outlineLevel="1" x14ac:dyDescent="0.25">
      <c r="B39" s="43" t="s">
        <v>40</v>
      </c>
      <c r="E39" s="103">
        <f>HLOOKUP($C$1,'FILLET #1'!$B$6:$AE$24,19,FALSE)</f>
        <v>0</v>
      </c>
      <c r="F39" s="104"/>
      <c r="G39" s="105"/>
    </row>
    <row r="40" spans="1:7" outlineLevel="1" x14ac:dyDescent="0.25"/>
    <row r="41" spans="1:7" x14ac:dyDescent="0.25">
      <c r="A41" s="112" t="s">
        <v>149</v>
      </c>
      <c r="B41" s="113"/>
      <c r="C41" s="109">
        <f>INDEX('FILLET #3'!$R$3:$Z$3,1,1)</f>
        <v>0</v>
      </c>
      <c r="D41" s="110"/>
      <c r="E41" s="111"/>
      <c r="F41" s="36" t="s">
        <v>35</v>
      </c>
      <c r="G41" s="37">
        <f>HLOOKUP($C$1,'FILLET #3'!$B$6:$AE$23,13,FALSE)</f>
        <v>0</v>
      </c>
    </row>
    <row r="42" spans="1:7" outlineLevel="1" x14ac:dyDescent="0.25">
      <c r="A42" s="102" t="s">
        <v>33</v>
      </c>
      <c r="B42" s="102"/>
      <c r="C42" s="102"/>
    </row>
    <row r="43" spans="1:7" ht="15" customHeight="1" outlineLevel="1" x14ac:dyDescent="0.25">
      <c r="B43" s="43" t="s">
        <v>50</v>
      </c>
      <c r="E43" s="103">
        <f>HLOOKUP($C$1,'FILLET #3'!$B$6:$AE$23,16,FALSE)</f>
        <v>0</v>
      </c>
      <c r="F43" s="104"/>
      <c r="G43" s="105"/>
    </row>
    <row r="44" spans="1:7" outlineLevel="1" x14ac:dyDescent="0.25">
      <c r="B44" s="43" t="s">
        <v>46</v>
      </c>
      <c r="E44" s="103">
        <f>HLOOKUP($C$1,'FILLET #3'!$B$6:$AE$23,17,FALSE)</f>
        <v>0</v>
      </c>
      <c r="F44" s="104"/>
      <c r="G44" s="105"/>
    </row>
    <row r="45" spans="1:7" outlineLevel="1" x14ac:dyDescent="0.25">
      <c r="B45" s="43" t="s">
        <v>49</v>
      </c>
      <c r="E45" s="103">
        <f>HLOOKUP($C$1,'FILLET #3'!$B$6:$AE$23,18,FALSE)</f>
        <v>0</v>
      </c>
      <c r="F45" s="104"/>
      <c r="G45" s="105"/>
    </row>
    <row r="46" spans="1:7" outlineLevel="1" x14ac:dyDescent="0.25">
      <c r="B46" s="43" t="s">
        <v>40</v>
      </c>
      <c r="E46" s="103">
        <f>HLOOKUP($C$1,'FILLET #3'!$B$6:$AE$24,19,FALSE)</f>
        <v>0</v>
      </c>
      <c r="F46" s="104"/>
      <c r="G46" s="105"/>
    </row>
    <row r="47" spans="1:7" outlineLevel="1" x14ac:dyDescent="0.25"/>
    <row r="48" spans="1:7" x14ac:dyDescent="0.25">
      <c r="A48" s="112" t="s">
        <v>150</v>
      </c>
      <c r="B48" s="113"/>
      <c r="C48" s="109">
        <f>INDEX('FILLET #3'!$R$3:$Z$3,1,1)</f>
        <v>0</v>
      </c>
      <c r="D48" s="110"/>
      <c r="E48" s="111"/>
      <c r="F48" s="36" t="s">
        <v>35</v>
      </c>
      <c r="G48" s="37">
        <f>HLOOKUP($C$1,'FILLET #4'!$B$6:$AE$23,13,FALSE)</f>
        <v>0</v>
      </c>
    </row>
    <row r="49" spans="1:7" outlineLevel="1" x14ac:dyDescent="0.25">
      <c r="A49" s="102" t="s">
        <v>33</v>
      </c>
      <c r="B49" s="102"/>
      <c r="C49" s="102"/>
    </row>
    <row r="50" spans="1:7" ht="15" customHeight="1" outlineLevel="1" x14ac:dyDescent="0.25">
      <c r="B50" s="43" t="s">
        <v>50</v>
      </c>
      <c r="E50" s="103">
        <f>HLOOKUP($C$1,'FILLET #4'!$B$6:$AE$23,16,FALSE)</f>
        <v>0</v>
      </c>
      <c r="F50" s="104"/>
      <c r="G50" s="105"/>
    </row>
    <row r="51" spans="1:7" outlineLevel="1" x14ac:dyDescent="0.25">
      <c r="B51" s="43" t="s">
        <v>46</v>
      </c>
      <c r="E51" s="103">
        <f>HLOOKUP($C$1,'FILLET #4'!$B$6:$AE$23,17,FALSE)</f>
        <v>0</v>
      </c>
      <c r="F51" s="104"/>
      <c r="G51" s="105"/>
    </row>
    <row r="52" spans="1:7" outlineLevel="1" x14ac:dyDescent="0.25">
      <c r="B52" s="43" t="s">
        <v>49</v>
      </c>
      <c r="E52" s="103">
        <f>HLOOKUP($C$1,'FILLET #4'!$B$6:$AE$23,18,FALSE)</f>
        <v>0</v>
      </c>
      <c r="F52" s="104"/>
      <c r="G52" s="105"/>
    </row>
    <row r="53" spans="1:7" outlineLevel="1" x14ac:dyDescent="0.25">
      <c r="B53" s="43" t="s">
        <v>40</v>
      </c>
      <c r="E53" s="103">
        <f>HLOOKUP($C$1,'FILLET #4'!$B$6:$AE$24,19,FALSE)</f>
        <v>0</v>
      </c>
      <c r="F53" s="104"/>
      <c r="G53" s="105"/>
    </row>
    <row r="54" spans="1:7" outlineLevel="1" x14ac:dyDescent="0.25"/>
    <row r="55" spans="1:7" x14ac:dyDescent="0.25">
      <c r="A55" s="112" t="s">
        <v>151</v>
      </c>
      <c r="B55" s="113"/>
      <c r="C55" s="109">
        <f>INDEX('FILLET #5'!$R$3:$Z$3,1,1)</f>
        <v>0</v>
      </c>
      <c r="D55" s="110"/>
      <c r="E55" s="111"/>
      <c r="F55" s="36" t="s">
        <v>34</v>
      </c>
      <c r="G55" s="37">
        <f>HLOOKUP($C$1,'FILLET #5'!$B$6:$AE$23,13,FALSE)</f>
        <v>0</v>
      </c>
    </row>
    <row r="56" spans="1:7" outlineLevel="1" x14ac:dyDescent="0.25">
      <c r="A56" s="102" t="s">
        <v>51</v>
      </c>
      <c r="B56" s="102"/>
      <c r="C56" s="102"/>
    </row>
    <row r="57" spans="1:7" ht="15" customHeight="1" outlineLevel="1" x14ac:dyDescent="0.25">
      <c r="B57" s="43" t="s">
        <v>50</v>
      </c>
      <c r="E57" s="103">
        <f>HLOOKUP($C$1,'FILLET #5'!$B$6:$AE$23,16,FALSE)</f>
        <v>0</v>
      </c>
      <c r="F57" s="104"/>
      <c r="G57" s="105"/>
    </row>
    <row r="58" spans="1:7" outlineLevel="1" x14ac:dyDescent="0.25">
      <c r="B58" s="43" t="s">
        <v>46</v>
      </c>
      <c r="E58" s="103">
        <f>HLOOKUP($C$1,'FILLET #5'!$B$6:$AE$23,17,FALSE)</f>
        <v>0</v>
      </c>
      <c r="F58" s="104"/>
      <c r="G58" s="105"/>
    </row>
    <row r="59" spans="1:7" outlineLevel="1" x14ac:dyDescent="0.25">
      <c r="B59" s="43" t="s">
        <v>49</v>
      </c>
      <c r="E59" s="103">
        <f>HLOOKUP($C$1,'FILLET #5'!$B$6:$AE$23,18,FALSE)</f>
        <v>0</v>
      </c>
      <c r="F59" s="104"/>
      <c r="G59" s="105"/>
    </row>
    <row r="60" spans="1:7" outlineLevel="1" x14ac:dyDescent="0.25">
      <c r="B60" s="43" t="s">
        <v>40</v>
      </c>
      <c r="E60" s="103">
        <f>HLOOKUP($C$1,'FILLET #5'!$B$6:$AE$24,19,FALSE)</f>
        <v>0</v>
      </c>
      <c r="F60" s="104"/>
      <c r="G60" s="105"/>
    </row>
    <row r="61" spans="1:7" outlineLevel="1" x14ac:dyDescent="0.25"/>
    <row r="62" spans="1:7" x14ac:dyDescent="0.25">
      <c r="A62" s="112" t="s">
        <v>152</v>
      </c>
      <c r="B62" s="113"/>
      <c r="C62" s="109">
        <f>INDEX('FILLET #5'!$R$3:$Z$3,1,1)</f>
        <v>0</v>
      </c>
      <c r="D62" s="110"/>
      <c r="E62" s="111"/>
      <c r="F62" s="36" t="s">
        <v>34</v>
      </c>
      <c r="G62" s="37">
        <f>HLOOKUP($C$1,'FILLET #6'!$B$6:$AE$23,13,FALSE)</f>
        <v>0</v>
      </c>
    </row>
    <row r="63" spans="1:7" outlineLevel="1" x14ac:dyDescent="0.25">
      <c r="A63" s="102" t="s">
        <v>51</v>
      </c>
      <c r="B63" s="102"/>
      <c r="C63" s="102"/>
    </row>
    <row r="64" spans="1:7" ht="15" customHeight="1" outlineLevel="1" x14ac:dyDescent="0.25">
      <c r="B64" s="43" t="s">
        <v>50</v>
      </c>
      <c r="E64" s="103">
        <f>HLOOKUP($C$1,'FILLET #6'!$B$6:$AE$23,16,FALSE)</f>
        <v>0</v>
      </c>
      <c r="F64" s="104"/>
      <c r="G64" s="105"/>
    </row>
    <row r="65" spans="1:7" outlineLevel="1" x14ac:dyDescent="0.25">
      <c r="B65" s="43" t="s">
        <v>46</v>
      </c>
      <c r="E65" s="103">
        <f>HLOOKUP($C$1,'FILLET #6'!$B$6:$AE$23,17,FALSE)</f>
        <v>0</v>
      </c>
      <c r="F65" s="104"/>
      <c r="G65" s="105"/>
    </row>
    <row r="66" spans="1:7" outlineLevel="1" x14ac:dyDescent="0.25">
      <c r="B66" s="43" t="s">
        <v>49</v>
      </c>
      <c r="E66" s="103">
        <f>HLOOKUP($C$1,'FILLET #6'!$B$6:$AE$23,18,FALSE)</f>
        <v>0</v>
      </c>
      <c r="F66" s="104"/>
      <c r="G66" s="105"/>
    </row>
    <row r="67" spans="1:7" outlineLevel="1" x14ac:dyDescent="0.25">
      <c r="B67" s="43" t="s">
        <v>40</v>
      </c>
      <c r="E67" s="103">
        <f>HLOOKUP($C$1,'FILLET #6'!$B$6:$AE$24,19,FALSE)</f>
        <v>0</v>
      </c>
      <c r="F67" s="104"/>
      <c r="G67" s="105"/>
    </row>
    <row r="68" spans="1:7" outlineLevel="1" x14ac:dyDescent="0.25"/>
    <row r="69" spans="1:7" x14ac:dyDescent="0.25">
      <c r="A69" s="112" t="s">
        <v>153</v>
      </c>
      <c r="B69" s="113"/>
      <c r="C69" s="109">
        <f>INDEX('FILLET #7'!$R$3:$Z$3,1,1)</f>
        <v>0</v>
      </c>
      <c r="D69" s="110"/>
      <c r="E69" s="111"/>
      <c r="F69" s="36" t="s">
        <v>34</v>
      </c>
      <c r="G69" s="37">
        <f>HLOOKUP($C$1,'FILLET #7'!$B$6:$AE$23,13,FALSE)</f>
        <v>0</v>
      </c>
    </row>
    <row r="70" spans="1:7" outlineLevel="1" x14ac:dyDescent="0.25">
      <c r="A70" s="102" t="s">
        <v>51</v>
      </c>
      <c r="B70" s="102"/>
      <c r="C70" s="102"/>
    </row>
    <row r="71" spans="1:7" ht="15" customHeight="1" outlineLevel="1" x14ac:dyDescent="0.25">
      <c r="B71" s="43" t="s">
        <v>50</v>
      </c>
      <c r="E71" s="103">
        <f>HLOOKUP($C$1,'FILLET #7'!$B$6:$AE$23,16,FALSE)</f>
        <v>0</v>
      </c>
      <c r="F71" s="104"/>
      <c r="G71" s="105"/>
    </row>
    <row r="72" spans="1:7" outlineLevel="1" x14ac:dyDescent="0.25">
      <c r="B72" s="43" t="s">
        <v>46</v>
      </c>
      <c r="E72" s="103">
        <f>HLOOKUP($C$1,'FILLET #7'!$B$6:$AE$23,17,FALSE)</f>
        <v>0</v>
      </c>
      <c r="F72" s="104"/>
      <c r="G72" s="105"/>
    </row>
    <row r="73" spans="1:7" outlineLevel="1" x14ac:dyDescent="0.25">
      <c r="B73" s="43" t="s">
        <v>49</v>
      </c>
      <c r="E73" s="103">
        <f>HLOOKUP($C$1,'FILLET #7'!$B$6:$AE$23,18,FALSE)</f>
        <v>0</v>
      </c>
      <c r="F73" s="104"/>
      <c r="G73" s="105"/>
    </row>
    <row r="74" spans="1:7" outlineLevel="1" x14ac:dyDescent="0.25">
      <c r="B74" s="43" t="s">
        <v>40</v>
      </c>
      <c r="E74" s="103">
        <f>HLOOKUP($C$1,'FILLET #7'!$B$6:$AE$27,19,FALSE)</f>
        <v>0</v>
      </c>
      <c r="F74" s="104"/>
      <c r="G74" s="105"/>
    </row>
    <row r="75" spans="1:7" outlineLevel="1" x14ac:dyDescent="0.25"/>
    <row r="76" spans="1:7" x14ac:dyDescent="0.25">
      <c r="A76" s="112" t="s">
        <v>154</v>
      </c>
      <c r="B76" s="113"/>
      <c r="C76" s="109">
        <f>INDEX('FILLET #7'!$R$3:$Z$3,1,1)</f>
        <v>0</v>
      </c>
      <c r="D76" s="110"/>
      <c r="E76" s="111"/>
      <c r="F76" s="36" t="s">
        <v>34</v>
      </c>
      <c r="G76" s="37">
        <f>HLOOKUP($C$1,'FILLET #8'!$B$6:$AE$23,13,FALSE)</f>
        <v>0</v>
      </c>
    </row>
    <row r="77" spans="1:7" outlineLevel="1" x14ac:dyDescent="0.25">
      <c r="A77" s="102" t="s">
        <v>51</v>
      </c>
      <c r="B77" s="102"/>
      <c r="C77" s="102"/>
    </row>
    <row r="78" spans="1:7" ht="15" customHeight="1" outlineLevel="1" x14ac:dyDescent="0.25">
      <c r="B78" s="43" t="s">
        <v>50</v>
      </c>
      <c r="E78" s="103">
        <f>HLOOKUP($C$1,'FILLET #8'!$B$6:$AE$23,16,FALSE)</f>
        <v>0</v>
      </c>
      <c r="F78" s="104"/>
      <c r="G78" s="105"/>
    </row>
    <row r="79" spans="1:7" outlineLevel="1" x14ac:dyDescent="0.25">
      <c r="B79" s="43" t="s">
        <v>46</v>
      </c>
      <c r="E79" s="103">
        <f>HLOOKUP($C$1,'FILLET #8'!$B$6:$AE$23,17,FALSE)</f>
        <v>0</v>
      </c>
      <c r="F79" s="104"/>
      <c r="G79" s="105"/>
    </row>
    <row r="80" spans="1:7" outlineLevel="1" x14ac:dyDescent="0.25">
      <c r="B80" s="43" t="s">
        <v>49</v>
      </c>
      <c r="E80" s="103">
        <f>HLOOKUP($C$1,'FILLET #8'!$B$6:$AE$23,18,FALSE)</f>
        <v>0</v>
      </c>
      <c r="F80" s="104"/>
      <c r="G80" s="105"/>
    </row>
    <row r="81" spans="1:7" outlineLevel="1" x14ac:dyDescent="0.25">
      <c r="B81" s="43" t="s">
        <v>40</v>
      </c>
      <c r="E81" s="103">
        <f>HLOOKUP($C$1,'FILLET #8'!$B$6:$AE$27,19,FALSE)</f>
        <v>0</v>
      </c>
      <c r="F81" s="104"/>
      <c r="G81" s="105"/>
    </row>
    <row r="82" spans="1:7" outlineLevel="1" x14ac:dyDescent="0.25"/>
    <row r="83" spans="1:7" x14ac:dyDescent="0.25">
      <c r="A83" s="100" t="s">
        <v>155</v>
      </c>
      <c r="B83" s="101"/>
      <c r="C83" s="106">
        <f>INDEX('GROOVE #1'!$R$3:$Z$3,1,1)</f>
        <v>0</v>
      </c>
      <c r="D83" s="107"/>
      <c r="E83" s="108"/>
      <c r="F83" s="36" t="s">
        <v>34</v>
      </c>
      <c r="G83" s="37">
        <f>HLOOKUP($C$1,'GROOVE #1'!$B$6:$AE$23,16,FALSE)</f>
        <v>0</v>
      </c>
    </row>
    <row r="84" spans="1:7" outlineLevel="1" x14ac:dyDescent="0.25">
      <c r="A84" s="102" t="s">
        <v>51</v>
      </c>
      <c r="B84" s="102"/>
      <c r="C84" s="102"/>
    </row>
    <row r="85" spans="1:7" ht="15" customHeight="1" outlineLevel="1" x14ac:dyDescent="0.25">
      <c r="B85" s="43" t="s">
        <v>53</v>
      </c>
      <c r="E85" s="103">
        <f>HLOOKUP($C$1,'GROOVE #1'!$B$6:$AE$27,19,FALSE)</f>
        <v>0</v>
      </c>
      <c r="F85" s="104"/>
      <c r="G85" s="105"/>
    </row>
    <row r="86" spans="1:7" outlineLevel="1" x14ac:dyDescent="0.25">
      <c r="B86" s="43" t="s">
        <v>46</v>
      </c>
      <c r="E86" s="103">
        <f>HLOOKUP($C$1,'GROOVE #1'!$B$6:$AE$27,20,FALSE)</f>
        <v>0</v>
      </c>
      <c r="F86" s="104"/>
      <c r="G86" s="105"/>
    </row>
    <row r="87" spans="1:7" outlineLevel="1" x14ac:dyDescent="0.25">
      <c r="B87" s="43" t="s">
        <v>49</v>
      </c>
      <c r="E87" s="103">
        <f>HLOOKUP($C$1,'GROOVE #1'!$B$6:$AE$27,21,FALSE)</f>
        <v>0</v>
      </c>
      <c r="F87" s="104"/>
      <c r="G87" s="105"/>
    </row>
    <row r="88" spans="1:7" outlineLevel="1" x14ac:dyDescent="0.25">
      <c r="B88" s="43" t="s">
        <v>40</v>
      </c>
      <c r="E88" s="103">
        <f>HLOOKUP($C$1,'GROOVE #1'!$B$6:$AE$27,22,FALSE)</f>
        <v>0</v>
      </c>
      <c r="F88" s="104"/>
      <c r="G88" s="105"/>
    </row>
    <row r="89" spans="1:7" outlineLevel="1" x14ac:dyDescent="0.25"/>
    <row r="90" spans="1:7" x14ac:dyDescent="0.25">
      <c r="A90" s="100" t="s">
        <v>156</v>
      </c>
      <c r="B90" s="101"/>
      <c r="C90" s="106">
        <f>INDEX('GROOVE #1'!$R$3:$Z$3,1,1)</f>
        <v>0</v>
      </c>
      <c r="D90" s="107"/>
      <c r="E90" s="108"/>
      <c r="F90" s="36" t="s">
        <v>34</v>
      </c>
      <c r="G90" s="37">
        <f>HLOOKUP($C$1,'Groove #2'!$B$6:$AE$23,16,FALSE)</f>
        <v>0</v>
      </c>
    </row>
    <row r="91" spans="1:7" outlineLevel="1" x14ac:dyDescent="0.25">
      <c r="A91" s="102" t="s">
        <v>51</v>
      </c>
      <c r="B91" s="102"/>
      <c r="C91" s="102"/>
    </row>
    <row r="92" spans="1:7" ht="15" customHeight="1" outlineLevel="1" x14ac:dyDescent="0.25">
      <c r="B92" s="43" t="s">
        <v>53</v>
      </c>
      <c r="E92" s="103">
        <f>HLOOKUP($C$1,'Groove #2'!$B$6:$AE$27,19,FALSE)</f>
        <v>0</v>
      </c>
      <c r="F92" s="104"/>
      <c r="G92" s="105"/>
    </row>
    <row r="93" spans="1:7" outlineLevel="1" x14ac:dyDescent="0.25">
      <c r="B93" s="43" t="s">
        <v>46</v>
      </c>
      <c r="E93" s="103">
        <f>HLOOKUP($C$1,'Groove #2'!$B$6:$AE$27,20,FALSE)</f>
        <v>0</v>
      </c>
      <c r="F93" s="104"/>
      <c r="G93" s="105"/>
    </row>
    <row r="94" spans="1:7" outlineLevel="1" x14ac:dyDescent="0.25">
      <c r="B94" s="43" t="s">
        <v>49</v>
      </c>
      <c r="E94" s="103">
        <f>HLOOKUP($C$1,'Groove #2'!$B$6:$AE$27,21,FALSE)</f>
        <v>0</v>
      </c>
      <c r="F94" s="104"/>
      <c r="G94" s="105"/>
    </row>
    <row r="95" spans="1:7" outlineLevel="1" x14ac:dyDescent="0.25">
      <c r="B95" s="43" t="s">
        <v>40</v>
      </c>
      <c r="E95" s="103">
        <f>HLOOKUP($C$1,'Groove #2'!$B$6:$AE$27,22,FALSE)</f>
        <v>0</v>
      </c>
      <c r="F95" s="104"/>
      <c r="G95" s="105"/>
    </row>
    <row r="96" spans="1:7" outlineLevel="1" x14ac:dyDescent="0.25"/>
    <row r="97" spans="1:7" x14ac:dyDescent="0.25">
      <c r="A97" s="100" t="s">
        <v>157</v>
      </c>
      <c r="B97" s="101"/>
      <c r="C97" s="106">
        <f>INDEX('GROOVE #3'!$R$3:$Z$3,1,1)</f>
        <v>0</v>
      </c>
      <c r="D97" s="107"/>
      <c r="E97" s="108"/>
      <c r="F97" s="36" t="s">
        <v>34</v>
      </c>
      <c r="G97" s="37">
        <f>HLOOKUP($C$1,'GROOVE #3'!$B$6:$AE$23,16,FALSE)</f>
        <v>0</v>
      </c>
    </row>
    <row r="98" spans="1:7" outlineLevel="1" x14ac:dyDescent="0.25">
      <c r="A98" s="102" t="s">
        <v>51</v>
      </c>
      <c r="B98" s="102"/>
      <c r="C98" s="102"/>
    </row>
    <row r="99" spans="1:7" ht="15" customHeight="1" outlineLevel="1" x14ac:dyDescent="0.25">
      <c r="B99" s="43" t="s">
        <v>50</v>
      </c>
      <c r="E99" s="103">
        <f>HLOOKUP($C$1,'GROOVE #3'!$B$6:$AE$26,19,FALSE)</f>
        <v>0</v>
      </c>
      <c r="F99" s="104"/>
      <c r="G99" s="105"/>
    </row>
    <row r="100" spans="1:7" outlineLevel="1" x14ac:dyDescent="0.25">
      <c r="B100" s="43" t="s">
        <v>46</v>
      </c>
      <c r="E100" s="103">
        <f>HLOOKUP($C$1,'GROOVE #3'!$B$6:$AE$26,20,FALSE)</f>
        <v>0</v>
      </c>
      <c r="F100" s="104"/>
      <c r="G100" s="105"/>
    </row>
    <row r="101" spans="1:7" outlineLevel="1" x14ac:dyDescent="0.25">
      <c r="B101" s="43" t="s">
        <v>49</v>
      </c>
      <c r="E101" s="103">
        <f>HLOOKUP($C$1,'GROOVE #3'!$B$6:$AE$26,21,FALSE)</f>
        <v>0</v>
      </c>
      <c r="F101" s="104"/>
      <c r="G101" s="105"/>
    </row>
    <row r="102" spans="1:7" outlineLevel="1" x14ac:dyDescent="0.25">
      <c r="B102" s="43" t="s">
        <v>40</v>
      </c>
      <c r="E102" s="103">
        <f>HLOOKUP($C$1,'GROOVE #3'!$B$6:$AE$27,22,FALSE)</f>
        <v>0</v>
      </c>
      <c r="F102" s="104"/>
      <c r="G102" s="105"/>
    </row>
    <row r="103" spans="1:7" outlineLevel="1" x14ac:dyDescent="0.25"/>
    <row r="104" spans="1:7" x14ac:dyDescent="0.25">
      <c r="A104" s="100" t="s">
        <v>159</v>
      </c>
      <c r="B104" s="101"/>
      <c r="C104" s="106">
        <f>INDEX('GROOVE #3'!$R$3:$Z$3,1,1)</f>
        <v>0</v>
      </c>
      <c r="D104" s="107"/>
      <c r="E104" s="108"/>
      <c r="F104" s="36" t="s">
        <v>34</v>
      </c>
      <c r="G104" s="37">
        <f>HLOOKUP($C$1,'GROOVE #4'!$B$6:$AE$23,16,FALSE)</f>
        <v>0</v>
      </c>
    </row>
    <row r="105" spans="1:7" outlineLevel="1" x14ac:dyDescent="0.25">
      <c r="A105" s="102" t="s">
        <v>51</v>
      </c>
      <c r="B105" s="102"/>
      <c r="C105" s="102"/>
    </row>
    <row r="106" spans="1:7" ht="15" customHeight="1" outlineLevel="1" x14ac:dyDescent="0.25">
      <c r="B106" s="43" t="s">
        <v>50</v>
      </c>
      <c r="E106" s="103">
        <f>HLOOKUP($C$1,'GROOVE #4'!$B$6:$AE$26,19,FALSE)</f>
        <v>0</v>
      </c>
      <c r="F106" s="104"/>
      <c r="G106" s="105"/>
    </row>
    <row r="107" spans="1:7" outlineLevel="1" x14ac:dyDescent="0.25">
      <c r="B107" s="43" t="s">
        <v>46</v>
      </c>
      <c r="E107" s="103">
        <f>HLOOKUP($C$1,'GROOVE #4'!$B$6:$AE$26,20,FALSE)</f>
        <v>0</v>
      </c>
      <c r="F107" s="104"/>
      <c r="G107" s="105"/>
    </row>
    <row r="108" spans="1:7" outlineLevel="1" x14ac:dyDescent="0.25">
      <c r="B108" s="43" t="s">
        <v>49</v>
      </c>
      <c r="E108" s="103">
        <f>HLOOKUP($C$1,'GROOVE #4'!$B$6:$AE$26,21,FALSE)</f>
        <v>0</v>
      </c>
      <c r="F108" s="104"/>
      <c r="G108" s="105"/>
    </row>
    <row r="109" spans="1:7" outlineLevel="1" x14ac:dyDescent="0.25">
      <c r="B109" s="43" t="s">
        <v>40</v>
      </c>
      <c r="E109" s="103">
        <f>HLOOKUP($C$1,'GROOVE #4'!$B$6:$AE$27,22,FALSE)</f>
        <v>0</v>
      </c>
      <c r="F109" s="104"/>
      <c r="G109" s="105"/>
    </row>
    <row r="110" spans="1:7" outlineLevel="1" x14ac:dyDescent="0.25"/>
    <row r="111" spans="1:7" x14ac:dyDescent="0.25">
      <c r="A111" s="100" t="s">
        <v>158</v>
      </c>
      <c r="B111" s="101"/>
      <c r="C111" s="106">
        <f>INDEX('GROOVE #5'!$R$3:$Z$3,1,1)</f>
        <v>0</v>
      </c>
      <c r="D111" s="107"/>
      <c r="E111" s="108"/>
      <c r="F111" s="36" t="s">
        <v>36</v>
      </c>
      <c r="G111" s="37">
        <f>HLOOKUP($C$1,'GROOVE #5'!$B$6:$AE$23,16,FALSE)</f>
        <v>0</v>
      </c>
    </row>
    <row r="112" spans="1:7" outlineLevel="1" x14ac:dyDescent="0.25">
      <c r="A112" s="102" t="s">
        <v>51</v>
      </c>
      <c r="B112" s="102"/>
      <c r="C112" s="102"/>
    </row>
    <row r="113" spans="1:10" ht="15" customHeight="1" outlineLevel="1" x14ac:dyDescent="0.25">
      <c r="B113" s="43" t="s">
        <v>50</v>
      </c>
      <c r="E113" s="103">
        <f>HLOOKUP($C$1,'GROOVE #5'!$B$6:$AE$26,19,FALSE)</f>
        <v>0</v>
      </c>
      <c r="F113" s="104"/>
      <c r="G113" s="105"/>
    </row>
    <row r="114" spans="1:10" outlineLevel="1" x14ac:dyDescent="0.25">
      <c r="B114" s="43" t="s">
        <v>46</v>
      </c>
      <c r="E114" s="103">
        <f>HLOOKUP($C$1,'GROOVE #5'!$B$6:$AE$26,20,FALSE)</f>
        <v>0</v>
      </c>
      <c r="F114" s="104"/>
      <c r="G114" s="105"/>
    </row>
    <row r="115" spans="1:10" outlineLevel="1" x14ac:dyDescent="0.25">
      <c r="B115" s="43" t="s">
        <v>49</v>
      </c>
      <c r="E115" s="103">
        <f>HLOOKUP($C$1,'GROOVE #5'!$B$6:$AE$26,21,FALSE)</f>
        <v>0</v>
      </c>
      <c r="F115" s="104"/>
      <c r="G115" s="105"/>
    </row>
    <row r="116" spans="1:10" outlineLevel="1" x14ac:dyDescent="0.25">
      <c r="B116" s="43" t="s">
        <v>40</v>
      </c>
      <c r="E116" s="103">
        <f>HLOOKUP($C$1,'GROOVE #5'!$B$6:$AE$27,22,FALSE)</f>
        <v>0</v>
      </c>
      <c r="F116" s="104"/>
      <c r="G116" s="105"/>
    </row>
    <row r="117" spans="1:10" outlineLevel="1" x14ac:dyDescent="0.25"/>
    <row r="118" spans="1:10" x14ac:dyDescent="0.25">
      <c r="A118" s="100" t="s">
        <v>160</v>
      </c>
      <c r="B118" s="101"/>
      <c r="C118" s="106">
        <f>INDEX('GROOVE #5'!$R$3:$Z$3,1,1)</f>
        <v>0</v>
      </c>
      <c r="D118" s="107"/>
      <c r="E118" s="108"/>
      <c r="F118" s="36" t="s">
        <v>36</v>
      </c>
      <c r="G118" s="37">
        <f>HLOOKUP($C$1,'GROOVE #6'!$B$6:$AE$23,16,FALSE)</f>
        <v>0</v>
      </c>
    </row>
    <row r="119" spans="1:10" outlineLevel="1" x14ac:dyDescent="0.25">
      <c r="A119" s="102" t="s">
        <v>51</v>
      </c>
      <c r="B119" s="102"/>
      <c r="C119" s="102"/>
    </row>
    <row r="120" spans="1:10" ht="15" customHeight="1" outlineLevel="1" x14ac:dyDescent="0.25">
      <c r="B120" s="43" t="s">
        <v>50</v>
      </c>
      <c r="E120" s="103">
        <f>HLOOKUP($C$1,'GROOVE #6'!$B$6:$AE$26,19,FALSE)</f>
        <v>0</v>
      </c>
      <c r="F120" s="104"/>
      <c r="G120" s="105"/>
    </row>
    <row r="121" spans="1:10" outlineLevel="1" x14ac:dyDescent="0.25">
      <c r="B121" s="43" t="s">
        <v>46</v>
      </c>
      <c r="E121" s="103">
        <f>HLOOKUP($C$1,'GROOVE #6'!$B$6:$AE$26,20,FALSE)</f>
        <v>0</v>
      </c>
      <c r="F121" s="104"/>
      <c r="G121" s="105"/>
    </row>
    <row r="122" spans="1:10" outlineLevel="1" x14ac:dyDescent="0.25">
      <c r="B122" s="43" t="s">
        <v>49</v>
      </c>
      <c r="E122" s="103">
        <f>HLOOKUP($C$1,'GROOVE #6'!$B$6:$AE$26,21,FALSE)</f>
        <v>0</v>
      </c>
      <c r="F122" s="104"/>
      <c r="G122" s="105"/>
    </row>
    <row r="123" spans="1:10" outlineLevel="1" x14ac:dyDescent="0.25">
      <c r="B123" s="43" t="s">
        <v>40</v>
      </c>
      <c r="E123" s="103">
        <f>HLOOKUP($C$1,'GROOVE #6'!$B$6:$AE$27,22,FALSE)</f>
        <v>0</v>
      </c>
      <c r="F123" s="104"/>
      <c r="G123" s="105"/>
    </row>
    <row r="124" spans="1:10" outlineLevel="1" x14ac:dyDescent="0.25"/>
    <row r="125" spans="1:10" x14ac:dyDescent="0.25">
      <c r="A125" s="100" t="s">
        <v>161</v>
      </c>
      <c r="B125" s="101"/>
      <c r="C125" s="106">
        <f>INDEX('GROOVE #7'!$R$3:$Z$3,1,1)</f>
        <v>0</v>
      </c>
      <c r="D125" s="107"/>
      <c r="E125" s="108"/>
      <c r="F125" s="36" t="s">
        <v>34</v>
      </c>
      <c r="G125" s="37">
        <f>HLOOKUP($C$1,'GROOVE #7'!$B$6:$AE$23,16,FALSE)</f>
        <v>0</v>
      </c>
    </row>
    <row r="126" spans="1:10" outlineLevel="1" x14ac:dyDescent="0.25">
      <c r="A126" s="102" t="s">
        <v>51</v>
      </c>
      <c r="B126" s="102"/>
      <c r="C126" s="102"/>
      <c r="J126" t="s">
        <v>164</v>
      </c>
    </row>
    <row r="127" spans="1:10" ht="15" customHeight="1" outlineLevel="1" x14ac:dyDescent="0.25">
      <c r="B127" s="43" t="s">
        <v>50</v>
      </c>
      <c r="E127" s="103">
        <f>HLOOKUP($C$1,'GROOVE #7'!$B$6:$AE$26,19,FALSE)</f>
        <v>0</v>
      </c>
      <c r="F127" s="104"/>
      <c r="G127" s="105"/>
    </row>
    <row r="128" spans="1:10" outlineLevel="1" x14ac:dyDescent="0.25">
      <c r="B128" s="43" t="s">
        <v>46</v>
      </c>
      <c r="E128" s="103">
        <f>HLOOKUP($C$1,'GROOVE #7'!$B$6:$AE$26,20,FALSE)</f>
        <v>0</v>
      </c>
      <c r="F128" s="104"/>
      <c r="G128" s="105"/>
    </row>
    <row r="129" spans="1:9" outlineLevel="1" x14ac:dyDescent="0.25">
      <c r="B129" s="43" t="s">
        <v>49</v>
      </c>
      <c r="E129" s="103">
        <f>HLOOKUP($C$1,'GROOVE #7'!$B$6:$AE$26,21,FALSE)</f>
        <v>0</v>
      </c>
      <c r="F129" s="104"/>
      <c r="G129" s="105"/>
    </row>
    <row r="130" spans="1:9" outlineLevel="1" x14ac:dyDescent="0.25">
      <c r="B130" s="43" t="s">
        <v>40</v>
      </c>
      <c r="E130" s="103">
        <f>HLOOKUP($C$1,'GROOVE #7'!$B$6:$AE$27,22,FALSE)</f>
        <v>0</v>
      </c>
      <c r="F130" s="104"/>
      <c r="G130" s="105"/>
    </row>
    <row r="131" spans="1:9" outlineLevel="1" x14ac:dyDescent="0.25">
      <c r="B131" s="43"/>
      <c r="E131" s="78"/>
      <c r="F131" s="78"/>
      <c r="G131" s="79"/>
    </row>
    <row r="132" spans="1:9" x14ac:dyDescent="0.25">
      <c r="A132" s="100" t="s">
        <v>162</v>
      </c>
      <c r="B132" s="101"/>
      <c r="C132" s="106">
        <f>INDEX('GROOVE #7'!$R$3:$Z$3,1,1)</f>
        <v>0</v>
      </c>
      <c r="D132" s="107"/>
      <c r="E132" s="108"/>
      <c r="F132" s="36" t="s">
        <v>34</v>
      </c>
      <c r="G132" s="37">
        <f>HLOOKUP($C$1,'GROOVE #8'!$B$6:$AE$23,16,FALSE)</f>
        <v>0</v>
      </c>
    </row>
    <row r="133" spans="1:9" outlineLevel="1" x14ac:dyDescent="0.25">
      <c r="A133" s="102" t="s">
        <v>51</v>
      </c>
      <c r="B133" s="102"/>
      <c r="C133" s="102"/>
    </row>
    <row r="134" spans="1:9" ht="15" customHeight="1" outlineLevel="1" x14ac:dyDescent="0.25">
      <c r="B134" s="43" t="s">
        <v>50</v>
      </c>
      <c r="E134" s="103">
        <f>HLOOKUP($C$1,'GROOVE #8'!$B$6:$AE$26,19,FALSE)</f>
        <v>0</v>
      </c>
      <c r="F134" s="104"/>
      <c r="G134" s="105"/>
    </row>
    <row r="135" spans="1:9" outlineLevel="1" x14ac:dyDescent="0.25">
      <c r="B135" s="43" t="s">
        <v>46</v>
      </c>
      <c r="E135" s="103">
        <f>HLOOKUP($C$1,'GROOVE #8'!$B$6:$AE$26,20,FALSE)</f>
        <v>0</v>
      </c>
      <c r="F135" s="104"/>
      <c r="G135" s="105"/>
    </row>
    <row r="136" spans="1:9" outlineLevel="1" x14ac:dyDescent="0.25">
      <c r="B136" s="43" t="s">
        <v>49</v>
      </c>
      <c r="E136" s="103">
        <f>HLOOKUP($C$1,'GROOVE #8'!$B$6:$AE$26,21,FALSE)</f>
        <v>0</v>
      </c>
      <c r="F136" s="104"/>
      <c r="G136" s="105"/>
    </row>
    <row r="137" spans="1:9" outlineLevel="1" x14ac:dyDescent="0.25">
      <c r="B137" s="43" t="s">
        <v>40</v>
      </c>
      <c r="E137" s="103">
        <f>HLOOKUP($C$1,'GROOVE #8'!$B$6:$AE$27,22,FALSE)</f>
        <v>0</v>
      </c>
      <c r="F137" s="104"/>
      <c r="G137" s="105"/>
    </row>
    <row r="138" spans="1:9" outlineLevel="1" x14ac:dyDescent="0.25">
      <c r="B138" s="43"/>
      <c r="E138" s="44"/>
      <c r="F138" s="44"/>
      <c r="G138" s="44"/>
    </row>
    <row r="140" spans="1:9" x14ac:dyDescent="0.25">
      <c r="A140" s="126" t="s">
        <v>41</v>
      </c>
      <c r="B140" s="126"/>
      <c r="C140" s="127"/>
      <c r="D140" s="127"/>
      <c r="E140" s="128"/>
      <c r="F140" s="36" t="s">
        <v>34</v>
      </c>
      <c r="G140" s="60" t="e">
        <f>VLOOKUP($C$1,'FINAL MARKS'!$B$4:$V$33,11,FALSE)</f>
        <v>#N/A</v>
      </c>
      <c r="H140" s="59"/>
      <c r="I140" s="59"/>
    </row>
  </sheetData>
  <sheetProtection algorithmName="SHA-512" hashValue="yfg2Coer9BPr95SLjvxURC9CC6mNiu9brR6Eh/tSzOB1p7p9xJfdtpmxl50d8K9k/aPGh3D3e4VndIT3pUGD5w==" saltValue="YOrUXnKY9jzkxCnBboLNlw==" spinCount="100000" sheet="1" objects="1" scenarios="1"/>
  <mergeCells count="139">
    <mergeCell ref="A3:B3"/>
    <mergeCell ref="A140:B140"/>
    <mergeCell ref="C140:E140"/>
    <mergeCell ref="A97:B97"/>
    <mergeCell ref="A111:B111"/>
    <mergeCell ref="E130:G130"/>
    <mergeCell ref="E115:G115"/>
    <mergeCell ref="E116:G116"/>
    <mergeCell ref="E101:G101"/>
    <mergeCell ref="C125:E125"/>
    <mergeCell ref="E128:G128"/>
    <mergeCell ref="E129:G129"/>
    <mergeCell ref="A98:C98"/>
    <mergeCell ref="A126:C126"/>
    <mergeCell ref="A112:C112"/>
    <mergeCell ref="A125:B125"/>
    <mergeCell ref="C111:E111"/>
    <mergeCell ref="E108:G108"/>
    <mergeCell ref="E109:G109"/>
    <mergeCell ref="E122:G122"/>
    <mergeCell ref="E123:G123"/>
    <mergeCell ref="E114:G114"/>
    <mergeCell ref="E113:G113"/>
    <mergeCell ref="E102:G102"/>
    <mergeCell ref="E39:G39"/>
    <mergeCell ref="C1:E1"/>
    <mergeCell ref="C3:E3"/>
    <mergeCell ref="C27:E27"/>
    <mergeCell ref="C41:E41"/>
    <mergeCell ref="C55:E55"/>
    <mergeCell ref="E32:G32"/>
    <mergeCell ref="E44:G44"/>
    <mergeCell ref="E45:G45"/>
    <mergeCell ref="E46:G46"/>
    <mergeCell ref="C2:E2"/>
    <mergeCell ref="C13:E13"/>
    <mergeCell ref="E29:G29"/>
    <mergeCell ref="E15:G15"/>
    <mergeCell ref="E17:G17"/>
    <mergeCell ref="E18:G18"/>
    <mergeCell ref="E16:G16"/>
    <mergeCell ref="E43:G43"/>
    <mergeCell ref="C5:E5"/>
    <mergeCell ref="A6:C6"/>
    <mergeCell ref="E7:G7"/>
    <mergeCell ref="E8:G8"/>
    <mergeCell ref="E9:G9"/>
    <mergeCell ref="E10:G10"/>
    <mergeCell ref="E25:G25"/>
    <mergeCell ref="A34:B34"/>
    <mergeCell ref="E30:G30"/>
    <mergeCell ref="E31:G31"/>
    <mergeCell ref="C34:E34"/>
    <mergeCell ref="A35:C35"/>
    <mergeCell ref="E36:G36"/>
    <mergeCell ref="E37:G37"/>
    <mergeCell ref="E38:G38"/>
    <mergeCell ref="A5:B5"/>
    <mergeCell ref="A48:B48"/>
    <mergeCell ref="C48:E48"/>
    <mergeCell ref="E71:G71"/>
    <mergeCell ref="A49:C49"/>
    <mergeCell ref="E50:G50"/>
    <mergeCell ref="E51:G51"/>
    <mergeCell ref="E52:G52"/>
    <mergeCell ref="E53:G53"/>
    <mergeCell ref="A55:B55"/>
    <mergeCell ref="A69:B69"/>
    <mergeCell ref="A56:C56"/>
    <mergeCell ref="A14:C14"/>
    <mergeCell ref="A28:C28"/>
    <mergeCell ref="A42:C42"/>
    <mergeCell ref="A13:B13"/>
    <mergeCell ref="A27:B27"/>
    <mergeCell ref="A41:B41"/>
    <mergeCell ref="A20:B20"/>
    <mergeCell ref="C20:E20"/>
    <mergeCell ref="A21:C21"/>
    <mergeCell ref="E22:G22"/>
    <mergeCell ref="E23:G23"/>
    <mergeCell ref="E24:G24"/>
    <mergeCell ref="E73:G73"/>
    <mergeCell ref="E60:G60"/>
    <mergeCell ref="C83:E83"/>
    <mergeCell ref="E72:G72"/>
    <mergeCell ref="E59:G59"/>
    <mergeCell ref="E74:G74"/>
    <mergeCell ref="C69:E69"/>
    <mergeCell ref="E57:G57"/>
    <mergeCell ref="A70:C70"/>
    <mergeCell ref="E58:G58"/>
    <mergeCell ref="E81:G81"/>
    <mergeCell ref="E66:G66"/>
    <mergeCell ref="E67:G67"/>
    <mergeCell ref="A76:B76"/>
    <mergeCell ref="C76:E76"/>
    <mergeCell ref="A77:C77"/>
    <mergeCell ref="A62:B62"/>
    <mergeCell ref="C62:E62"/>
    <mergeCell ref="A63:C63"/>
    <mergeCell ref="E64:G64"/>
    <mergeCell ref="E65:G65"/>
    <mergeCell ref="E78:G78"/>
    <mergeCell ref="E79:G79"/>
    <mergeCell ref="E80:G80"/>
    <mergeCell ref="E106:G106"/>
    <mergeCell ref="E107:G107"/>
    <mergeCell ref="A90:B90"/>
    <mergeCell ref="C90:E90"/>
    <mergeCell ref="A91:C91"/>
    <mergeCell ref="E92:G92"/>
    <mergeCell ref="E93:G93"/>
    <mergeCell ref="E94:G94"/>
    <mergeCell ref="E95:G95"/>
    <mergeCell ref="C97:E97"/>
    <mergeCell ref="A83:B83"/>
    <mergeCell ref="A84:C84"/>
    <mergeCell ref="E136:G136"/>
    <mergeCell ref="E137:G137"/>
    <mergeCell ref="A132:B132"/>
    <mergeCell ref="C132:E132"/>
    <mergeCell ref="A133:C133"/>
    <mergeCell ref="E134:G134"/>
    <mergeCell ref="E135:G135"/>
    <mergeCell ref="A118:B118"/>
    <mergeCell ref="C118:E118"/>
    <mergeCell ref="A119:C119"/>
    <mergeCell ref="E120:G120"/>
    <mergeCell ref="E121:G121"/>
    <mergeCell ref="E127:G127"/>
    <mergeCell ref="E88:G88"/>
    <mergeCell ref="E100:G100"/>
    <mergeCell ref="E86:G86"/>
    <mergeCell ref="E87:G87"/>
    <mergeCell ref="E85:G85"/>
    <mergeCell ref="E99:G99"/>
    <mergeCell ref="A104:B104"/>
    <mergeCell ref="C104:E104"/>
    <mergeCell ref="A105:C105"/>
  </mergeCells>
  <pageMargins left="0.7" right="0.7" top="0.75" bottom="0.75" header="0.3" footer="0.3"/>
  <pageSetup scale="67"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'FINAL MARKS'!$B$4:$B$33</xm:f>
          </x14:formula1>
          <xm:sqref>C1:E1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tabColor rgb="FFD78619"/>
    <pageSetUpPr fitToPage="1"/>
  </sheetPr>
  <dimension ref="A1:AE18"/>
  <sheetViews>
    <sheetView topLeftCell="A7" zoomScale="110" zoomScaleNormal="110" workbookViewId="0">
      <pane xSplit="1" topLeftCell="B1" activePane="topRight" state="frozen"/>
      <selection sqref="A1:XFD1048576"/>
      <selection pane="topRight" activeCell="A22" sqref="A22"/>
    </sheetView>
  </sheetViews>
  <sheetFormatPr defaultRowHeight="15" x14ac:dyDescent="0.25"/>
  <cols>
    <col min="1" max="1" width="66.28515625" customWidth="1"/>
    <col min="2" max="2" width="4.7109375" customWidth="1"/>
    <col min="3" max="3" width="4.28515625" customWidth="1"/>
    <col min="4" max="31" width="4.7109375" customWidth="1"/>
  </cols>
  <sheetData>
    <row r="1" spans="1:31" x14ac:dyDescent="0.25">
      <c r="B1" s="14"/>
    </row>
    <row r="2" spans="1:31" x14ac:dyDescent="0.25">
      <c r="B2" s="133" t="s">
        <v>29</v>
      </c>
      <c r="C2" s="134"/>
      <c r="D2" s="134"/>
      <c r="E2" s="134"/>
      <c r="F2" s="134"/>
      <c r="G2" s="134"/>
      <c r="H2" s="76"/>
      <c r="I2" s="76"/>
      <c r="J2" s="76"/>
      <c r="K2" s="76"/>
      <c r="L2" s="76"/>
      <c r="M2" s="76"/>
      <c r="N2" s="76"/>
      <c r="O2" s="76"/>
      <c r="P2" s="76"/>
      <c r="Q2" s="76"/>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38" t="s">
        <v>163</v>
      </c>
      <c r="I3" s="138"/>
      <c r="J3" s="138"/>
      <c r="K3" s="138"/>
      <c r="L3" s="138"/>
      <c r="M3" s="138"/>
      <c r="N3" s="138"/>
      <c r="O3" s="138"/>
      <c r="P3" s="138"/>
      <c r="Q3" s="77"/>
      <c r="R3" s="139"/>
      <c r="S3" s="139"/>
      <c r="T3" s="139"/>
      <c r="U3" s="139"/>
      <c r="V3" s="139"/>
      <c r="W3" s="139"/>
      <c r="X3" s="139"/>
      <c r="Y3" s="139"/>
      <c r="Z3" s="139"/>
      <c r="AA3" s="140" t="s">
        <v>11</v>
      </c>
      <c r="AB3" s="140"/>
      <c r="AC3" s="141">
        <f>SUM('FINAL MARKS'!B1)</f>
        <v>0</v>
      </c>
      <c r="AD3" s="142"/>
      <c r="AE3" s="142"/>
    </row>
    <row r="4" spans="1:31" x14ac:dyDescent="0.25">
      <c r="B4" s="14"/>
    </row>
    <row r="5" spans="1:31"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54"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39.950000000000003" customHeight="1" x14ac:dyDescent="0.25">
      <c r="A8" s="1" t="s">
        <v>112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1" ht="18" customHeight="1" x14ac:dyDescent="0.25">
      <c r="A9" s="1" t="s">
        <v>21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row>
    <row r="10" spans="1:31" ht="28.5" customHeight="1" x14ac:dyDescent="0.25">
      <c r="A10" s="20" t="s">
        <v>47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row>
    <row r="11" spans="1:31" ht="18" customHeight="1" x14ac:dyDescent="0.25">
      <c r="A11" s="21" t="s">
        <v>30</v>
      </c>
      <c r="B11" s="83"/>
      <c r="C11" s="83">
        <f t="shared" ref="C11:AE11" si="0">SUMIF(C8:C10,"&gt;0")/0.3</f>
        <v>0</v>
      </c>
      <c r="D11" s="83">
        <f t="shared" si="0"/>
        <v>0</v>
      </c>
      <c r="E11" s="83">
        <f t="shared" si="0"/>
        <v>0</v>
      </c>
      <c r="F11" s="83">
        <f t="shared" si="0"/>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 t="shared" si="0"/>
        <v>0</v>
      </c>
      <c r="Q11" s="83">
        <f t="shared" si="0"/>
        <v>0</v>
      </c>
      <c r="R11" s="83">
        <f t="shared" si="0"/>
        <v>0</v>
      </c>
      <c r="S11" s="83">
        <f t="shared" si="0"/>
        <v>0</v>
      </c>
      <c r="T11" s="83">
        <f t="shared" si="0"/>
        <v>0</v>
      </c>
      <c r="U11" s="83">
        <f t="shared" si="0"/>
        <v>0</v>
      </c>
      <c r="V11" s="83">
        <f t="shared" si="0"/>
        <v>0</v>
      </c>
      <c r="W11" s="83">
        <f t="shared" si="0"/>
        <v>0</v>
      </c>
      <c r="X11" s="83">
        <f t="shared" si="0"/>
        <v>0</v>
      </c>
      <c r="Y11" s="83">
        <f t="shared" si="0"/>
        <v>0</v>
      </c>
      <c r="Z11" s="83">
        <f t="shared" si="0"/>
        <v>0</v>
      </c>
      <c r="AA11" s="83">
        <f t="shared" si="0"/>
        <v>0</v>
      </c>
      <c r="AB11" s="83">
        <f t="shared" si="0"/>
        <v>0</v>
      </c>
      <c r="AC11" s="83">
        <f t="shared" si="0"/>
        <v>0</v>
      </c>
      <c r="AD11" s="83">
        <f t="shared" si="0"/>
        <v>0</v>
      </c>
      <c r="AE11" s="83">
        <f t="shared" si="0"/>
        <v>0</v>
      </c>
    </row>
    <row r="12" spans="1:31" ht="30" customHeight="1" x14ac:dyDescent="0.35">
      <c r="A12" s="24" t="s">
        <v>10</v>
      </c>
      <c r="B12" s="10">
        <f t="shared" ref="B12:AE12" si="1">IF(B7="f","Fail",IF(B7="R","Redo",SUM(B11)))</f>
        <v>0</v>
      </c>
      <c r="C12" s="10">
        <f t="shared" si="1"/>
        <v>0</v>
      </c>
      <c r="D12" s="10">
        <f t="shared" si="1"/>
        <v>0</v>
      </c>
      <c r="E12" s="10">
        <f t="shared" si="1"/>
        <v>0</v>
      </c>
      <c r="F12" s="10">
        <f t="shared" si="1"/>
        <v>0</v>
      </c>
      <c r="G12" s="10">
        <f t="shared" si="1"/>
        <v>0</v>
      </c>
      <c r="H12" s="10">
        <f t="shared" si="1"/>
        <v>0</v>
      </c>
      <c r="I12" s="10">
        <f t="shared" si="1"/>
        <v>0</v>
      </c>
      <c r="J12" s="10">
        <f t="shared" si="1"/>
        <v>0</v>
      </c>
      <c r="K12" s="10">
        <f t="shared" si="1"/>
        <v>0</v>
      </c>
      <c r="L12" s="10">
        <f t="shared" si="1"/>
        <v>0</v>
      </c>
      <c r="M12" s="10">
        <f t="shared" si="1"/>
        <v>0</v>
      </c>
      <c r="N12" s="10">
        <f t="shared" si="1"/>
        <v>0</v>
      </c>
      <c r="O12" s="10">
        <f t="shared" si="1"/>
        <v>0</v>
      </c>
      <c r="P12" s="10">
        <f t="shared" si="1"/>
        <v>0</v>
      </c>
      <c r="Q12" s="10">
        <f t="shared" si="1"/>
        <v>0</v>
      </c>
      <c r="R12" s="10">
        <f t="shared" si="1"/>
        <v>0</v>
      </c>
      <c r="S12" s="10">
        <f t="shared" si="1"/>
        <v>0</v>
      </c>
      <c r="T12" s="10">
        <f t="shared" si="1"/>
        <v>0</v>
      </c>
      <c r="U12" s="10">
        <f t="shared" si="1"/>
        <v>0</v>
      </c>
      <c r="V12" s="10">
        <f t="shared" si="1"/>
        <v>0</v>
      </c>
      <c r="W12" s="10">
        <f t="shared" si="1"/>
        <v>0</v>
      </c>
      <c r="X12" s="10">
        <f t="shared" si="1"/>
        <v>0</v>
      </c>
      <c r="Y12" s="10">
        <f t="shared" si="1"/>
        <v>0</v>
      </c>
      <c r="Z12" s="10">
        <f t="shared" si="1"/>
        <v>0</v>
      </c>
      <c r="AA12" s="10">
        <f t="shared" si="1"/>
        <v>0</v>
      </c>
      <c r="AB12" s="10">
        <f t="shared" si="1"/>
        <v>0</v>
      </c>
      <c r="AC12" s="10">
        <f t="shared" si="1"/>
        <v>0</v>
      </c>
      <c r="AD12" s="10">
        <f t="shared" si="1"/>
        <v>0</v>
      </c>
      <c r="AE12" s="10">
        <f t="shared" si="1"/>
        <v>0</v>
      </c>
    </row>
    <row r="13" spans="1:31" x14ac:dyDescent="0.25">
      <c r="A13" s="45" t="s">
        <v>51</v>
      </c>
      <c r="B13" s="131" t="s">
        <v>52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row>
    <row r="14" spans="1:31" ht="40.5" customHeight="1" x14ac:dyDescent="0.25">
      <c r="A14" s="39" t="s">
        <v>48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row>
    <row r="15" spans="1:31" ht="40.5" customHeight="1" x14ac:dyDescent="0.25">
      <c r="A15" s="39" t="s">
        <v>45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row>
    <row r="16" spans="1:31" x14ac:dyDescent="0.25">
      <c r="A16" s="38" t="s">
        <v>46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x14ac:dyDescent="0.25">
      <c r="A17" s="38" t="s">
        <v>44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x14ac:dyDescent="0.25">
      <c r="A18" s="38" t="s">
        <v>42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sheetData>
  <sheetProtection algorithmName="SHA-512" hashValue="HJl2eTKTnqKZiJ+sIJpSfZU0p5FaE07WJo5mdKGR4QZOBGQKR88+pT+fkvWeDyvQY3ilHE0F9HqTFCXEfAlgWg==" saltValue="r1aVSlqX14gvx3m0tROLdQ==" spinCount="100000" sheet="1" objects="1" scenarios="1"/>
  <dataConsolidate/>
  <mergeCells count="10">
    <mergeCell ref="B5:AE5"/>
    <mergeCell ref="B13:AE13"/>
    <mergeCell ref="B14:AE14"/>
    <mergeCell ref="B2:G2"/>
    <mergeCell ref="R2:AE2"/>
    <mergeCell ref="B3:G3"/>
    <mergeCell ref="H3:P3"/>
    <mergeCell ref="R3:Z3"/>
    <mergeCell ref="AA3:AB3"/>
    <mergeCell ref="AC3:AE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INSTRUCTIONS!$D$1048571:$D$1048576</xm:f>
          </x14:formula1>
          <xm:sqref>B15:AE15</xm:sqref>
        </x14:dataValidation>
        <x14:dataValidation type="list" allowBlank="1" showInputMessage="1" showErrorMessage="1" xr:uid="{00000000-0002-0000-0300-000001000000}">
          <x14:formula1>
            <xm:f>INSTRUCTIONS!$C$1048571:$C$1048576</xm:f>
          </x14:formula1>
          <xm:sqref>B7:AE7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AE59"/>
  <sheetViews>
    <sheetView zoomScale="130" zoomScaleNormal="130" workbookViewId="0">
      <pane ySplit="6" topLeftCell="A10" activePane="bottomLeft" state="frozen"/>
      <selection sqref="A1:XFD1048576"/>
      <selection pane="bottomLeft" activeCell="A16" sqref="A16"/>
    </sheetView>
  </sheetViews>
  <sheetFormatPr defaultRowHeight="15" x14ac:dyDescent="0.25"/>
  <cols>
    <col min="1" max="1" width="68.85546875" customWidth="1"/>
    <col min="2" max="31" width="3.7109375" customWidth="1"/>
    <col min="32" max="32" width="9.140625" customWidth="1"/>
  </cols>
  <sheetData>
    <row r="1" spans="1:31" x14ac:dyDescent="0.25">
      <c r="B1" s="14"/>
    </row>
    <row r="2" spans="1:31" x14ac:dyDescent="0.25">
      <c r="B2" s="133" t="s">
        <v>28</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5" customHeight="1" x14ac:dyDescent="0.25">
      <c r="B3" s="136" t="s">
        <v>1</v>
      </c>
      <c r="C3" s="137"/>
      <c r="D3" s="137"/>
      <c r="E3" s="137"/>
      <c r="F3" s="137"/>
      <c r="G3" s="137"/>
      <c r="H3" s="149" t="s">
        <v>54</v>
      </c>
      <c r="I3" s="149"/>
      <c r="J3" s="149"/>
      <c r="K3" s="149"/>
      <c r="L3" s="149"/>
      <c r="M3" s="149"/>
      <c r="N3" s="149"/>
      <c r="O3" s="149"/>
      <c r="P3" s="149"/>
      <c r="Q3" s="149"/>
      <c r="R3" s="149"/>
      <c r="S3" s="149"/>
      <c r="T3" s="149"/>
      <c r="U3" s="149"/>
      <c r="V3" s="149"/>
      <c r="W3" s="149"/>
      <c r="X3" s="149"/>
      <c r="Y3" s="149"/>
      <c r="Z3" s="149"/>
      <c r="AA3" s="140" t="s">
        <v>11</v>
      </c>
      <c r="AB3" s="140"/>
      <c r="AC3" s="141">
        <f>SUM('FINAL MARKS'!B1)</f>
        <v>0</v>
      </c>
      <c r="AD3" s="142"/>
      <c r="AE3" s="142"/>
    </row>
    <row r="4" spans="1:31" x14ac:dyDescent="0.25">
      <c r="B4" s="14"/>
    </row>
    <row r="5" spans="1:31" x14ac:dyDescent="0.25">
      <c r="B5" s="129" t="s">
        <v>13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60" customHeight="1" x14ac:dyDescent="0.25">
      <c r="A6" s="15" t="s">
        <v>12</v>
      </c>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1" ht="26.1" customHeight="1" x14ac:dyDescent="0.25">
      <c r="A7" s="18" t="s">
        <v>15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row>
    <row r="8" spans="1:31" ht="26.1" customHeight="1" x14ac:dyDescent="0.25">
      <c r="A8" s="18" t="s">
        <v>16</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1" ht="26.1" customHeight="1" x14ac:dyDescent="0.25">
      <c r="A9" s="18" t="s">
        <v>17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26.1" customHeight="1" x14ac:dyDescent="0.25">
      <c r="A10" s="19" t="s">
        <v>18</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1" ht="26.1" customHeight="1" x14ac:dyDescent="0.25">
      <c r="A11" s="19" t="s">
        <v>19</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1" ht="26.1" customHeight="1" x14ac:dyDescent="0.25">
      <c r="A12" s="19" t="s">
        <v>20</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row>
    <row r="13" spans="1:31" ht="30" customHeight="1" x14ac:dyDescent="0.25">
      <c r="A13" s="16" t="s">
        <v>10</v>
      </c>
      <c r="B13" s="10">
        <f>SUM(B7:B12)/0.6</f>
        <v>0</v>
      </c>
      <c r="C13" s="10">
        <f t="shared" ref="C13:AE13" si="0">SUM(C7:C12)/0.6</f>
        <v>0</v>
      </c>
      <c r="D13" s="10">
        <f t="shared" si="0"/>
        <v>0</v>
      </c>
      <c r="E13" s="10">
        <f t="shared" si="0"/>
        <v>0</v>
      </c>
      <c r="F13" s="10">
        <f t="shared" si="0"/>
        <v>0</v>
      </c>
      <c r="G13" s="10">
        <f t="shared" si="0"/>
        <v>0</v>
      </c>
      <c r="H13" s="10">
        <f t="shared" si="0"/>
        <v>0</v>
      </c>
      <c r="I13" s="10">
        <f t="shared" si="0"/>
        <v>0</v>
      </c>
      <c r="J13" s="10">
        <f t="shared" si="0"/>
        <v>0</v>
      </c>
      <c r="K13" s="10">
        <f t="shared" ref="K13:T13" si="1">SUM(K7:K12)/0.6</f>
        <v>0</v>
      </c>
      <c r="L13" s="10">
        <f t="shared" si="1"/>
        <v>0</v>
      </c>
      <c r="M13" s="10">
        <f t="shared" si="1"/>
        <v>0</v>
      </c>
      <c r="N13" s="10">
        <f t="shared" si="1"/>
        <v>0</v>
      </c>
      <c r="O13" s="10">
        <f t="shared" si="1"/>
        <v>0</v>
      </c>
      <c r="P13" s="10">
        <f t="shared" si="1"/>
        <v>0</v>
      </c>
      <c r="Q13" s="10">
        <f t="shared" si="1"/>
        <v>0</v>
      </c>
      <c r="R13" s="10">
        <f t="shared" si="1"/>
        <v>0</v>
      </c>
      <c r="S13" s="10">
        <f t="shared" si="1"/>
        <v>0</v>
      </c>
      <c r="T13" s="10">
        <f t="shared" si="1"/>
        <v>0</v>
      </c>
      <c r="U13" s="10">
        <f t="shared" si="0"/>
        <v>0</v>
      </c>
      <c r="V13" s="10">
        <f t="shared" si="0"/>
        <v>0</v>
      </c>
      <c r="W13" s="10">
        <f t="shared" si="0"/>
        <v>0</v>
      </c>
      <c r="X13" s="10">
        <f t="shared" si="0"/>
        <v>0</v>
      </c>
      <c r="Y13" s="10">
        <f t="shared" si="0"/>
        <v>0</v>
      </c>
      <c r="Z13" s="10">
        <f t="shared" si="0"/>
        <v>0</v>
      </c>
      <c r="AA13" s="10">
        <f t="shared" si="0"/>
        <v>0</v>
      </c>
      <c r="AB13" s="10">
        <f t="shared" si="0"/>
        <v>0</v>
      </c>
      <c r="AC13" s="10">
        <f t="shared" si="0"/>
        <v>0</v>
      </c>
      <c r="AD13" s="10">
        <f t="shared" si="0"/>
        <v>0</v>
      </c>
      <c r="AE13" s="10">
        <f t="shared" si="0"/>
        <v>0</v>
      </c>
    </row>
    <row r="14" spans="1:31" x14ac:dyDescent="0.25">
      <c r="A14" s="45" t="s">
        <v>51</v>
      </c>
      <c r="B14" s="131" t="s">
        <v>52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row>
    <row r="15" spans="1:31" ht="40.5" customHeight="1" x14ac:dyDescent="0.25">
      <c r="A15" s="39" t="s">
        <v>57</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row>
    <row r="16" spans="1:31" ht="40.5" customHeight="1" x14ac:dyDescent="0.25">
      <c r="A16" s="39" t="s">
        <v>45</v>
      </c>
      <c r="B16" s="42"/>
      <c r="C16" s="42"/>
      <c r="D16" s="42"/>
      <c r="E16" s="42"/>
      <c r="F16" s="42"/>
      <c r="G16" s="42"/>
      <c r="H16" s="42"/>
      <c r="I16" s="42"/>
      <c r="J16" s="42"/>
      <c r="K16" s="42"/>
      <c r="L16" s="42"/>
      <c r="M16" s="42"/>
      <c r="N16" s="42"/>
      <c r="O16" s="42"/>
      <c r="P16" s="42"/>
      <c r="Q16" s="42"/>
      <c r="R16" s="42"/>
      <c r="S16" s="42"/>
      <c r="T16" s="42"/>
      <c r="U16" s="42"/>
      <c r="V16" s="42"/>
      <c r="W16" s="42"/>
      <c r="X16" s="42" t="s">
        <v>98</v>
      </c>
      <c r="Y16" s="42"/>
      <c r="Z16" s="42"/>
      <c r="AA16" s="42"/>
      <c r="AB16" s="42"/>
      <c r="AC16" s="42"/>
      <c r="AD16" s="42"/>
      <c r="AE16" s="42"/>
    </row>
    <row r="17" spans="1:31" x14ac:dyDescent="0.25">
      <c r="A17" s="33" t="s">
        <v>37</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x14ac:dyDescent="0.25">
      <c r="A18" s="33" t="s">
        <v>39</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33" t="s">
        <v>42</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row>
    <row r="20" spans="1:31" ht="28.5" customHeight="1" x14ac:dyDescent="0.25">
      <c r="A20" s="49" t="s">
        <v>56</v>
      </c>
      <c r="B20" s="48"/>
      <c r="C20" s="147" t="s">
        <v>55</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1:31" x14ac:dyDescent="0.25">
      <c r="A21" s="144"/>
      <c r="B21" s="145"/>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x14ac:dyDescent="0.25">
      <c r="A22" s="144"/>
      <c r="B22" s="145"/>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row>
    <row r="23" spans="1:31" x14ac:dyDescent="0.25">
      <c r="A23" s="144"/>
      <c r="B23" s="145"/>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row>
    <row r="24" spans="1:31" x14ac:dyDescent="0.25">
      <c r="A24" s="144"/>
      <c r="B24" s="145"/>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row>
    <row r="25" spans="1:31" x14ac:dyDescent="0.25">
      <c r="A25" s="144"/>
      <c r="B25" s="145"/>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1:31" x14ac:dyDescent="0.25">
      <c r="A26" s="144"/>
      <c r="B26" s="145"/>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row>
    <row r="27" spans="1:31" x14ac:dyDescent="0.25">
      <c r="A27" s="144"/>
      <c r="B27" s="145"/>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1:31" x14ac:dyDescent="0.25">
      <c r="A28" s="144"/>
      <c r="B28" s="14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row>
    <row r="29" spans="1:31" x14ac:dyDescent="0.25">
      <c r="A29" s="144"/>
      <c r="B29" s="145"/>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row>
    <row r="30" spans="1:31" x14ac:dyDescent="0.25">
      <c r="A30" s="144"/>
      <c r="B30" s="145"/>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row>
    <row r="31" spans="1:31" x14ac:dyDescent="0.25">
      <c r="A31" s="144"/>
      <c r="B31" s="14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row>
    <row r="32" spans="1:31" x14ac:dyDescent="0.25">
      <c r="A32" s="144"/>
      <c r="B32" s="14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row>
    <row r="33" spans="1:31" x14ac:dyDescent="0.25">
      <c r="A33" s="144"/>
      <c r="B33" s="14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row>
    <row r="34" spans="1:31" x14ac:dyDescent="0.25">
      <c r="A34" s="144"/>
      <c r="B34" s="145"/>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row>
    <row r="35" spans="1:31" x14ac:dyDescent="0.25">
      <c r="A35" s="144"/>
      <c r="B35" s="14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row>
    <row r="36" spans="1:31" x14ac:dyDescent="0.25">
      <c r="A36" s="144"/>
      <c r="B36" s="145"/>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row>
    <row r="37" spans="1:31" x14ac:dyDescent="0.25">
      <c r="A37" s="144"/>
      <c r="B37" s="145"/>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1" x14ac:dyDescent="0.25">
      <c r="A38" s="144"/>
      <c r="B38" s="145"/>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1" x14ac:dyDescent="0.25">
      <c r="A39" s="144"/>
      <c r="B39" s="145"/>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row>
    <row r="40" spans="1:31" x14ac:dyDescent="0.25">
      <c r="A40" s="144"/>
      <c r="B40" s="145"/>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1:31" x14ac:dyDescent="0.25">
      <c r="A41" s="144"/>
      <c r="B41" s="145"/>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row>
    <row r="42" spans="1:31" x14ac:dyDescent="0.25">
      <c r="A42" s="144"/>
      <c r="B42" s="145"/>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x14ac:dyDescent="0.25">
      <c r="A43" s="144"/>
      <c r="B43" s="145"/>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x14ac:dyDescent="0.25">
      <c r="A44" s="144"/>
      <c r="B44" s="145"/>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row>
    <row r="45" spans="1:31" x14ac:dyDescent="0.25">
      <c r="A45" s="144"/>
      <c r="B45" s="145"/>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6" spans="1:31" x14ac:dyDescent="0.25">
      <c r="A46" s="144"/>
      <c r="B46" s="145"/>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row>
    <row r="47" spans="1:31" x14ac:dyDescent="0.25">
      <c r="A47" s="144"/>
      <c r="B47" s="145"/>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31" x14ac:dyDescent="0.25">
      <c r="A48" s="144"/>
      <c r="B48" s="14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row>
    <row r="49" spans="1:31" x14ac:dyDescent="0.25">
      <c r="A49" s="144"/>
      <c r="B49" s="145"/>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row>
    <row r="50" spans="1:31" x14ac:dyDescent="0.25">
      <c r="A50" s="144"/>
      <c r="B50" s="145"/>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row>
    <row r="51" spans="1:31" x14ac:dyDescent="0.25">
      <c r="A51" s="144"/>
      <c r="B51" s="145"/>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row>
    <row r="52" spans="1:31" x14ac:dyDescent="0.25">
      <c r="A52" s="144"/>
      <c r="B52" s="145"/>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row>
    <row r="53" spans="1:31" x14ac:dyDescent="0.25">
      <c r="A53" s="144"/>
      <c r="B53" s="145"/>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1:31" x14ac:dyDescent="0.25">
      <c r="A54" s="47" t="s">
        <v>64</v>
      </c>
      <c r="B54" s="145"/>
      <c r="C54" s="146" t="s">
        <v>65</v>
      </c>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row>
    <row r="55" spans="1:31" x14ac:dyDescent="0.25">
      <c r="A55" s="46" t="s">
        <v>60</v>
      </c>
      <c r="B55" s="145"/>
      <c r="C55" s="143" t="s">
        <v>59</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row>
    <row r="56" spans="1:31" x14ac:dyDescent="0.25">
      <c r="A56" s="46" t="s">
        <v>67</v>
      </c>
      <c r="B56" s="145"/>
      <c r="C56" s="143" t="s">
        <v>61</v>
      </c>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row>
    <row r="57" spans="1:31" x14ac:dyDescent="0.25">
      <c r="A57" s="46" t="s">
        <v>58</v>
      </c>
      <c r="B57" s="145"/>
      <c r="C57" s="143" t="s">
        <v>62</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row>
    <row r="58" spans="1:31" ht="15.75" x14ac:dyDescent="0.25">
      <c r="A58" s="46" t="s">
        <v>92</v>
      </c>
      <c r="B58" s="145"/>
      <c r="C58" s="143" t="s">
        <v>63</v>
      </c>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row>
    <row r="59" spans="1:31" x14ac:dyDescent="0.25">
      <c r="A59" s="46" t="s">
        <v>66</v>
      </c>
      <c r="B59" s="145"/>
      <c r="C59" s="143" t="s">
        <v>66</v>
      </c>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row>
  </sheetData>
  <sheetProtection algorithmName="SHA-512" hashValue="K0Lr6PUjHghc9RbUmJH87Sw61qK0xVXGvb4lQEkSph7CL6V8K6LsDHNF9IP2okLKBDaAq2EG2qxtEsd6I1sOgA==" saltValue="K3yL1piIDLHx8dwokBt7wA==" spinCount="100000" sheet="1" objects="1" scenarios="1"/>
  <dataConsolidate/>
  <mergeCells count="19">
    <mergeCell ref="C20:AE20"/>
    <mergeCell ref="B15:AE15"/>
    <mergeCell ref="B14:AE14"/>
    <mergeCell ref="B2:G2"/>
    <mergeCell ref="H2:AE2"/>
    <mergeCell ref="AA3:AB3"/>
    <mergeCell ref="B3:G3"/>
    <mergeCell ref="B5:AE5"/>
    <mergeCell ref="H3:Z3"/>
    <mergeCell ref="AC3:AE3"/>
    <mergeCell ref="C59:AE59"/>
    <mergeCell ref="A21:A53"/>
    <mergeCell ref="C21:AE53"/>
    <mergeCell ref="B21:B59"/>
    <mergeCell ref="C55:AE55"/>
    <mergeCell ref="C56:AE56"/>
    <mergeCell ref="C57:AE57"/>
    <mergeCell ref="C58:AE58"/>
    <mergeCell ref="C54:AE54"/>
  </mergeCells>
  <pageMargins left="0.25" right="0.25" top="0.75" bottom="0.75" header="0.3" footer="0.3"/>
  <pageSetup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INSTRUCTIONS!$D$1048571:$D$1048576</xm:f>
          </x14:formula1>
          <xm:sqref>B16:AE16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00"/>
    <pageSetUpPr fitToPage="1"/>
  </sheetPr>
  <dimension ref="A1:AG59"/>
  <sheetViews>
    <sheetView zoomScale="130" zoomScaleNormal="130" workbookViewId="0">
      <pane ySplit="6" topLeftCell="A10" activePane="bottomLeft" state="frozen"/>
      <selection sqref="A1:XFD1048576"/>
      <selection pane="bottomLeft" activeCell="I19" sqref="I19"/>
    </sheetView>
  </sheetViews>
  <sheetFormatPr defaultRowHeight="15" x14ac:dyDescent="0.25"/>
  <cols>
    <col min="1" max="1" width="68.85546875" customWidth="1"/>
    <col min="2" max="31" width="3.7109375" customWidth="1"/>
    <col min="32" max="32" width="9.140625" customWidth="1"/>
  </cols>
  <sheetData>
    <row r="1" spans="1:33" x14ac:dyDescent="0.25">
      <c r="B1" s="14"/>
    </row>
    <row r="2" spans="1:33" x14ac:dyDescent="0.25">
      <c r="B2" s="133" t="s">
        <v>28</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36" t="s">
        <v>1</v>
      </c>
      <c r="C3" s="137"/>
      <c r="D3" s="137"/>
      <c r="E3" s="137"/>
      <c r="F3" s="137"/>
      <c r="G3" s="137"/>
      <c r="H3" s="149" t="s">
        <v>54</v>
      </c>
      <c r="I3" s="149"/>
      <c r="J3" s="149"/>
      <c r="K3" s="149"/>
      <c r="L3" s="149"/>
      <c r="M3" s="149"/>
      <c r="N3" s="149"/>
      <c r="O3" s="149"/>
      <c r="P3" s="149"/>
      <c r="Q3" s="149"/>
      <c r="R3" s="149"/>
      <c r="S3" s="149"/>
      <c r="T3" s="149"/>
      <c r="U3" s="149"/>
      <c r="V3" s="149"/>
      <c r="W3" s="149"/>
      <c r="X3" s="149"/>
      <c r="Y3" s="149"/>
      <c r="Z3" s="149"/>
      <c r="AA3" s="140" t="s">
        <v>11</v>
      </c>
      <c r="AB3" s="140"/>
      <c r="AC3" s="141">
        <f>SUM('FINAL MARKS'!B1)</f>
        <v>0</v>
      </c>
      <c r="AD3" s="142"/>
      <c r="AE3" s="142"/>
    </row>
    <row r="4" spans="1:33" x14ac:dyDescent="0.25">
      <c r="B4" s="14"/>
    </row>
    <row r="5" spans="1:33" x14ac:dyDescent="0.25">
      <c r="B5" s="129" t="s">
        <v>13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t="s">
        <v>12</v>
      </c>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26.1" customHeight="1" x14ac:dyDescent="0.25">
      <c r="A7" s="18" t="s">
        <v>15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row>
    <row r="8" spans="1:33" ht="26.1" customHeight="1" x14ac:dyDescent="0.25">
      <c r="A8" s="18" t="s">
        <v>16</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3" ht="26.1" customHeight="1" x14ac:dyDescent="0.25">
      <c r="A9" s="18" t="s">
        <v>17</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3" ht="26.1" customHeight="1" x14ac:dyDescent="0.25">
      <c r="A10" s="19" t="s">
        <v>18</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3" ht="26.1" customHeight="1" x14ac:dyDescent="0.25">
      <c r="A11" s="19" t="s">
        <v>19</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3" ht="26.1" customHeight="1" x14ac:dyDescent="0.25">
      <c r="A12" s="19" t="s">
        <v>20</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G12" s="80"/>
    </row>
    <row r="13" spans="1:33" ht="30" customHeight="1" x14ac:dyDescent="0.25">
      <c r="A13" s="16" t="s">
        <v>10</v>
      </c>
      <c r="B13" s="10">
        <f>SUM(B7:B12)/0.6</f>
        <v>0</v>
      </c>
      <c r="C13" s="10">
        <f t="shared" ref="C13:AE13" si="0">SUM(C7:C12)/0.6</f>
        <v>0</v>
      </c>
      <c r="D13" s="10">
        <f t="shared" si="0"/>
        <v>0</v>
      </c>
      <c r="E13" s="10">
        <f t="shared" si="0"/>
        <v>0</v>
      </c>
      <c r="F13" s="10">
        <f t="shared" si="0"/>
        <v>0</v>
      </c>
      <c r="G13" s="10">
        <f t="shared" si="0"/>
        <v>0</v>
      </c>
      <c r="H13" s="10">
        <f t="shared" si="0"/>
        <v>0</v>
      </c>
      <c r="I13" s="10">
        <f t="shared" si="0"/>
        <v>0</v>
      </c>
      <c r="J13" s="10">
        <f t="shared" si="0"/>
        <v>0</v>
      </c>
      <c r="K13" s="10">
        <f t="shared" si="0"/>
        <v>0</v>
      </c>
      <c r="L13" s="10">
        <f t="shared" si="0"/>
        <v>0</v>
      </c>
      <c r="M13" s="10">
        <f t="shared" si="0"/>
        <v>0</v>
      </c>
      <c r="N13" s="10">
        <f t="shared" si="0"/>
        <v>0</v>
      </c>
      <c r="O13" s="10">
        <f t="shared" si="0"/>
        <v>0</v>
      </c>
      <c r="P13" s="10">
        <f t="shared" si="0"/>
        <v>0</v>
      </c>
      <c r="Q13" s="10">
        <f t="shared" si="0"/>
        <v>0</v>
      </c>
      <c r="R13" s="10">
        <f t="shared" si="0"/>
        <v>0</v>
      </c>
      <c r="S13" s="10">
        <f t="shared" si="0"/>
        <v>0</v>
      </c>
      <c r="T13" s="10">
        <f t="shared" si="0"/>
        <v>0</v>
      </c>
      <c r="U13" s="10">
        <f t="shared" si="0"/>
        <v>0</v>
      </c>
      <c r="V13" s="10">
        <f t="shared" si="0"/>
        <v>0</v>
      </c>
      <c r="W13" s="10">
        <f t="shared" si="0"/>
        <v>0</v>
      </c>
      <c r="X13" s="10">
        <f t="shared" si="0"/>
        <v>0</v>
      </c>
      <c r="Y13" s="10">
        <f t="shared" si="0"/>
        <v>0</v>
      </c>
      <c r="Z13" s="10">
        <f t="shared" si="0"/>
        <v>0</v>
      </c>
      <c r="AA13" s="10">
        <f t="shared" si="0"/>
        <v>0</v>
      </c>
      <c r="AB13" s="10">
        <f t="shared" si="0"/>
        <v>0</v>
      </c>
      <c r="AC13" s="10">
        <f t="shared" si="0"/>
        <v>0</v>
      </c>
      <c r="AD13" s="10">
        <f t="shared" si="0"/>
        <v>0</v>
      </c>
      <c r="AE13" s="10">
        <f t="shared" si="0"/>
        <v>0</v>
      </c>
      <c r="AG13" s="80"/>
    </row>
    <row r="14" spans="1:33" x14ac:dyDescent="0.25">
      <c r="A14" s="45" t="s">
        <v>51</v>
      </c>
      <c r="B14" s="131" t="s">
        <v>52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G14" s="80"/>
    </row>
    <row r="15" spans="1:33" ht="40.5" customHeight="1" x14ac:dyDescent="0.25">
      <c r="A15" s="39" t="s">
        <v>57</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row>
    <row r="16" spans="1:33" ht="40.5" customHeight="1" x14ac:dyDescent="0.25">
      <c r="A16" s="39" t="s">
        <v>45</v>
      </c>
      <c r="B16" s="42"/>
      <c r="C16" s="42"/>
      <c r="D16" s="42"/>
      <c r="E16" s="42"/>
      <c r="F16" s="42"/>
      <c r="G16" s="42"/>
      <c r="H16" s="42"/>
      <c r="I16" s="42"/>
      <c r="J16" s="42"/>
      <c r="K16" s="42"/>
      <c r="L16" s="42"/>
      <c r="M16" s="42"/>
      <c r="N16" s="42"/>
      <c r="O16" s="42"/>
      <c r="P16" s="42"/>
      <c r="Q16" s="42"/>
      <c r="R16" s="42"/>
      <c r="S16" s="42"/>
      <c r="T16" s="42"/>
      <c r="U16" s="42"/>
      <c r="V16" s="42"/>
      <c r="W16" s="42"/>
      <c r="X16" s="42" t="s">
        <v>98</v>
      </c>
      <c r="Y16" s="42"/>
      <c r="Z16" s="42"/>
      <c r="AA16" s="42"/>
      <c r="AB16" s="42"/>
      <c r="AC16" s="42"/>
      <c r="AD16" s="42"/>
      <c r="AE16" s="42"/>
    </row>
    <row r="17" spans="1:31" x14ac:dyDescent="0.25">
      <c r="A17" s="33" t="s">
        <v>37</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x14ac:dyDescent="0.25">
      <c r="A18" s="33" t="s">
        <v>39</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33" t="s">
        <v>42</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row>
    <row r="20" spans="1:31" ht="28.5" customHeight="1" x14ac:dyDescent="0.25">
      <c r="A20" s="49" t="s">
        <v>56</v>
      </c>
      <c r="B20" s="48"/>
      <c r="C20" s="147" t="s">
        <v>55</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1:31" x14ac:dyDescent="0.25">
      <c r="A21" s="144"/>
      <c r="B21" s="145"/>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x14ac:dyDescent="0.25">
      <c r="A22" s="144"/>
      <c r="B22" s="145"/>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row>
    <row r="23" spans="1:31" x14ac:dyDescent="0.25">
      <c r="A23" s="144"/>
      <c r="B23" s="145"/>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row>
    <row r="24" spans="1:31" x14ac:dyDescent="0.25">
      <c r="A24" s="144"/>
      <c r="B24" s="145"/>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row>
    <row r="25" spans="1:31" x14ac:dyDescent="0.25">
      <c r="A25" s="144"/>
      <c r="B25" s="145"/>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1:31" x14ac:dyDescent="0.25">
      <c r="A26" s="144"/>
      <c r="B26" s="145"/>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row>
    <row r="27" spans="1:31" x14ac:dyDescent="0.25">
      <c r="A27" s="144"/>
      <c r="B27" s="145"/>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1:31" x14ac:dyDescent="0.25">
      <c r="A28" s="144"/>
      <c r="B28" s="14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row>
    <row r="29" spans="1:31" x14ac:dyDescent="0.25">
      <c r="A29" s="144"/>
      <c r="B29" s="145"/>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row>
    <row r="30" spans="1:31" x14ac:dyDescent="0.25">
      <c r="A30" s="144"/>
      <c r="B30" s="145"/>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row>
    <row r="31" spans="1:31" x14ac:dyDescent="0.25">
      <c r="A31" s="144"/>
      <c r="B31" s="14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row>
    <row r="32" spans="1:31" x14ac:dyDescent="0.25">
      <c r="A32" s="144"/>
      <c r="B32" s="14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row>
    <row r="33" spans="1:31" x14ac:dyDescent="0.25">
      <c r="A33" s="144"/>
      <c r="B33" s="14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row>
    <row r="34" spans="1:31" x14ac:dyDescent="0.25">
      <c r="A34" s="144"/>
      <c r="B34" s="145"/>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row>
    <row r="35" spans="1:31" x14ac:dyDescent="0.25">
      <c r="A35" s="144"/>
      <c r="B35" s="14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row>
    <row r="36" spans="1:31" x14ac:dyDescent="0.25">
      <c r="A36" s="144"/>
      <c r="B36" s="145"/>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row>
    <row r="37" spans="1:31" x14ac:dyDescent="0.25">
      <c r="A37" s="144"/>
      <c r="B37" s="145"/>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1" x14ac:dyDescent="0.25">
      <c r="A38" s="144"/>
      <c r="B38" s="145"/>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1" x14ac:dyDescent="0.25">
      <c r="A39" s="144"/>
      <c r="B39" s="145"/>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row>
    <row r="40" spans="1:31" x14ac:dyDescent="0.25">
      <c r="A40" s="144"/>
      <c r="B40" s="145"/>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1:31" x14ac:dyDescent="0.25">
      <c r="A41" s="144"/>
      <c r="B41" s="145"/>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row>
    <row r="42" spans="1:31" x14ac:dyDescent="0.25">
      <c r="A42" s="144"/>
      <c r="B42" s="145"/>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x14ac:dyDescent="0.25">
      <c r="A43" s="144"/>
      <c r="B43" s="145"/>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x14ac:dyDescent="0.25">
      <c r="A44" s="144"/>
      <c r="B44" s="145"/>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row>
    <row r="45" spans="1:31" x14ac:dyDescent="0.25">
      <c r="A45" s="144"/>
      <c r="B45" s="145"/>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6" spans="1:31" x14ac:dyDescent="0.25">
      <c r="A46" s="144"/>
      <c r="B46" s="145"/>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row>
    <row r="47" spans="1:31" x14ac:dyDescent="0.25">
      <c r="A47" s="144"/>
      <c r="B47" s="145"/>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31" x14ac:dyDescent="0.25">
      <c r="A48" s="144"/>
      <c r="B48" s="14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row>
    <row r="49" spans="1:31" x14ac:dyDescent="0.25">
      <c r="A49" s="144"/>
      <c r="B49" s="145"/>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row>
    <row r="50" spans="1:31" x14ac:dyDescent="0.25">
      <c r="A50" s="144"/>
      <c r="B50" s="145"/>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row>
    <row r="51" spans="1:31" x14ac:dyDescent="0.25">
      <c r="A51" s="144"/>
      <c r="B51" s="145"/>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row>
    <row r="52" spans="1:31" x14ac:dyDescent="0.25">
      <c r="A52" s="144"/>
      <c r="B52" s="145"/>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row>
    <row r="53" spans="1:31" x14ac:dyDescent="0.25">
      <c r="A53" s="144"/>
      <c r="B53" s="145"/>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1:31" x14ac:dyDescent="0.25">
      <c r="A54" s="47" t="s">
        <v>64</v>
      </c>
      <c r="B54" s="145"/>
      <c r="C54" s="146" t="s">
        <v>65</v>
      </c>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row>
    <row r="55" spans="1:31" x14ac:dyDescent="0.25">
      <c r="A55" s="46" t="s">
        <v>60</v>
      </c>
      <c r="B55" s="145"/>
      <c r="C55" s="143" t="s">
        <v>59</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row>
    <row r="56" spans="1:31" x14ac:dyDescent="0.25">
      <c r="A56" s="46" t="s">
        <v>67</v>
      </c>
      <c r="B56" s="145"/>
      <c r="C56" s="143" t="s">
        <v>61</v>
      </c>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row>
    <row r="57" spans="1:31" x14ac:dyDescent="0.25">
      <c r="A57" s="46" t="s">
        <v>58</v>
      </c>
      <c r="B57" s="145"/>
      <c r="C57" s="143" t="s">
        <v>62</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row>
    <row r="58" spans="1:31" ht="15.75" x14ac:dyDescent="0.25">
      <c r="A58" s="46" t="s">
        <v>92</v>
      </c>
      <c r="B58" s="145"/>
      <c r="C58" s="143" t="s">
        <v>63</v>
      </c>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row>
    <row r="59" spans="1:31" x14ac:dyDescent="0.25">
      <c r="A59" s="46" t="s">
        <v>66</v>
      </c>
      <c r="B59" s="145"/>
      <c r="C59" s="143" t="s">
        <v>66</v>
      </c>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row>
  </sheetData>
  <sheetProtection algorithmName="SHA-512" hashValue="VcdeV08lMhbXP1ucwbaIfV4ScfSV/CKZbk7xim37IBLQAQwI4TlF71Q89QcyduF+bmJ8/fkXXOnkipbWuEh3wQ==" saltValue="CBqJ1TpVKKjsh30h/VVlRg==" spinCount="100000" sheet="1" objects="1" scenarios="1"/>
  <dataConsolidate/>
  <mergeCells count="19">
    <mergeCell ref="B2:G2"/>
    <mergeCell ref="H2:AE2"/>
    <mergeCell ref="B3:G3"/>
    <mergeCell ref="H3:Z3"/>
    <mergeCell ref="AA3:AB3"/>
    <mergeCell ref="AC3:AE3"/>
    <mergeCell ref="B5:AE5"/>
    <mergeCell ref="B14:AE14"/>
    <mergeCell ref="B15:AE15"/>
    <mergeCell ref="C20:AE20"/>
    <mergeCell ref="A21:A53"/>
    <mergeCell ref="B21:B59"/>
    <mergeCell ref="C21:AE53"/>
    <mergeCell ref="C54:AE54"/>
    <mergeCell ref="C55:AE55"/>
    <mergeCell ref="C56:AE56"/>
    <mergeCell ref="C57:AE57"/>
    <mergeCell ref="C58:AE58"/>
    <mergeCell ref="C59:AE59"/>
  </mergeCells>
  <pageMargins left="0.25" right="0.25" top="0.75" bottom="0.75" header="0.3" footer="0.3"/>
  <pageSetup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INSTRUCTIONS!$D$1048571:$D$1048576</xm:f>
          </x14:formula1>
          <xm:sqref>B16:AE16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F0"/>
    <pageSetUpPr fitToPage="1"/>
  </sheetPr>
  <dimension ref="A1:AG24"/>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93"/>
      <c r="I2" s="93"/>
      <c r="J2" s="93"/>
      <c r="K2" s="93"/>
      <c r="L2" s="93"/>
      <c r="M2" s="93"/>
      <c r="N2" s="93"/>
      <c r="O2" s="93"/>
      <c r="P2" s="93"/>
      <c r="Q2" s="93"/>
      <c r="R2" s="93"/>
      <c r="S2" s="93"/>
      <c r="T2" s="93"/>
      <c r="U2" s="93"/>
      <c r="V2" s="93"/>
      <c r="W2" s="93"/>
      <c r="X2" s="93"/>
      <c r="Y2" s="93"/>
      <c r="Z2" s="93"/>
      <c r="AA2" s="93"/>
      <c r="AB2" s="93"/>
      <c r="AC2" s="93"/>
      <c r="AD2" s="93"/>
      <c r="AE2" s="93"/>
    </row>
    <row r="3" spans="1:33" ht="15" customHeight="1" x14ac:dyDescent="0.25">
      <c r="B3" s="136" t="s">
        <v>1</v>
      </c>
      <c r="C3" s="137"/>
      <c r="D3" s="137"/>
      <c r="E3" s="137"/>
      <c r="F3" s="137"/>
      <c r="G3" s="137"/>
      <c r="H3" s="150"/>
      <c r="I3" s="150"/>
      <c r="J3" s="150"/>
      <c r="K3" s="150"/>
      <c r="L3" s="150"/>
      <c r="M3" s="150"/>
      <c r="N3" s="150"/>
      <c r="O3" s="150"/>
      <c r="P3" s="150"/>
      <c r="Q3" s="150"/>
      <c r="R3" s="150"/>
      <c r="S3" s="150"/>
      <c r="T3" s="150"/>
      <c r="U3" s="150"/>
      <c r="V3" s="150"/>
      <c r="W3" s="150"/>
      <c r="X3" s="150"/>
      <c r="Y3" s="150"/>
      <c r="Z3" s="150"/>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4"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3" ht="39.950000000000003" customHeight="1" x14ac:dyDescent="0.25">
      <c r="A9" s="1" t="s">
        <v>165</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3" ht="18" customHeight="1" x14ac:dyDescent="0.25">
      <c r="A10" s="1" t="s">
        <v>21</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3" ht="26.1" customHeight="1" x14ac:dyDescent="0.25">
      <c r="A11" s="1" t="s">
        <v>166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3" ht="18" customHeight="1" x14ac:dyDescent="0.25">
      <c r="A12" s="1" t="s">
        <v>22</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3" ht="18" customHeight="1" x14ac:dyDescent="0.25">
      <c r="A13" s="1" t="s">
        <v>23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3" ht="28.5" customHeight="1" x14ac:dyDescent="0.25">
      <c r="A14" s="20" t="s">
        <v>47</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3" ht="52.5"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G15" t="s">
        <v>9</v>
      </c>
    </row>
    <row r="16" spans="1:33" ht="18" customHeight="1" x14ac:dyDescent="0.25">
      <c r="A16" s="21" t="s">
        <v>30</v>
      </c>
      <c r="B16" s="25">
        <f>SUMIF(B8:B14,"&gt;0")/0.7</f>
        <v>0</v>
      </c>
      <c r="C16" s="25">
        <f t="shared" ref="C16:AE16" si="0">SUMIF(C8:C14,"&gt;0")/0.7</f>
        <v>0</v>
      </c>
      <c r="D16" s="25">
        <f t="shared" si="0"/>
        <v>0</v>
      </c>
      <c r="E16" s="25">
        <f t="shared" si="0"/>
        <v>0</v>
      </c>
      <c r="F16" s="25">
        <f t="shared" si="0"/>
        <v>0</v>
      </c>
      <c r="G16" s="25">
        <f t="shared" si="0"/>
        <v>0</v>
      </c>
      <c r="H16" s="25">
        <f t="shared" ref="H16:Q16" si="1">SUMIF(H8:H14,"&gt;0")/0.7</f>
        <v>0</v>
      </c>
      <c r="I16" s="25">
        <f t="shared" si="1"/>
        <v>0</v>
      </c>
      <c r="J16" s="25">
        <f t="shared" si="1"/>
        <v>0</v>
      </c>
      <c r="K16" s="25">
        <f t="shared" si="1"/>
        <v>0</v>
      </c>
      <c r="L16" s="25">
        <f t="shared" si="1"/>
        <v>0</v>
      </c>
      <c r="M16" s="25">
        <f t="shared" si="1"/>
        <v>0</v>
      </c>
      <c r="N16" s="25">
        <f t="shared" si="1"/>
        <v>0</v>
      </c>
      <c r="O16" s="25">
        <f t="shared" si="1"/>
        <v>0</v>
      </c>
      <c r="P16" s="25">
        <f t="shared" si="1"/>
        <v>0</v>
      </c>
      <c r="Q16" s="25">
        <f t="shared" si="1"/>
        <v>0</v>
      </c>
      <c r="R16" s="25">
        <f t="shared" si="0"/>
        <v>0</v>
      </c>
      <c r="S16" s="25">
        <f t="shared" si="0"/>
        <v>0</v>
      </c>
      <c r="T16" s="25">
        <f t="shared" si="0"/>
        <v>0</v>
      </c>
      <c r="U16" s="25">
        <f t="shared" si="0"/>
        <v>0</v>
      </c>
      <c r="V16" s="25">
        <f t="shared" si="0"/>
        <v>0</v>
      </c>
      <c r="W16" s="25">
        <f t="shared" si="0"/>
        <v>0</v>
      </c>
      <c r="X16" s="25">
        <f t="shared" si="0"/>
        <v>0</v>
      </c>
      <c r="Y16" s="25">
        <f t="shared" si="0"/>
        <v>0</v>
      </c>
      <c r="Z16" s="25">
        <f t="shared" si="0"/>
        <v>0</v>
      </c>
      <c r="AA16" s="25">
        <f t="shared" si="0"/>
        <v>0</v>
      </c>
      <c r="AB16" s="25">
        <f t="shared" si="0"/>
        <v>0</v>
      </c>
      <c r="AC16" s="25">
        <f t="shared" si="0"/>
        <v>0</v>
      </c>
      <c r="AD16" s="25">
        <f t="shared" si="0"/>
        <v>0</v>
      </c>
      <c r="AE16" s="25">
        <f t="shared" si="0"/>
        <v>0</v>
      </c>
    </row>
    <row r="17" spans="1:31" ht="18" customHeight="1" x14ac:dyDescent="0.25">
      <c r="A17" s="23" t="s">
        <v>31</v>
      </c>
      <c r="B17" s="25" t="b">
        <f>IF(B15&gt;0,SUM(B8:B15)/0.8)</f>
        <v>0</v>
      </c>
      <c r="C17" s="25" t="b">
        <f t="shared" ref="C17:AE17" si="2">IF(C15&gt;0,SUM(C8:C15)/0.8)</f>
        <v>0</v>
      </c>
      <c r="D17" s="25" t="b">
        <f t="shared" si="2"/>
        <v>0</v>
      </c>
      <c r="E17" s="25" t="b">
        <f t="shared" si="2"/>
        <v>0</v>
      </c>
      <c r="F17" s="25" t="b">
        <f t="shared" si="2"/>
        <v>0</v>
      </c>
      <c r="G17" s="25" t="b">
        <f t="shared" si="2"/>
        <v>0</v>
      </c>
      <c r="H17" s="25" t="b">
        <f t="shared" ref="H17:Q17" si="3">IF(H15&gt;0,SUM(H8:H15)/0.8)</f>
        <v>0</v>
      </c>
      <c r="I17" s="25" t="b">
        <f t="shared" si="3"/>
        <v>0</v>
      </c>
      <c r="J17" s="25" t="b">
        <f t="shared" si="3"/>
        <v>0</v>
      </c>
      <c r="K17" s="25" t="b">
        <f t="shared" si="3"/>
        <v>0</v>
      </c>
      <c r="L17" s="25" t="b">
        <f t="shared" si="3"/>
        <v>0</v>
      </c>
      <c r="M17" s="25" t="b">
        <f t="shared" si="3"/>
        <v>0</v>
      </c>
      <c r="N17" s="25" t="b">
        <f t="shared" si="3"/>
        <v>0</v>
      </c>
      <c r="O17" s="25" t="b">
        <f t="shared" si="3"/>
        <v>0</v>
      </c>
      <c r="P17" s="25" t="b">
        <f t="shared" si="3"/>
        <v>0</v>
      </c>
      <c r="Q17" s="25" t="b">
        <f t="shared" si="3"/>
        <v>0</v>
      </c>
      <c r="R17" s="25" t="b">
        <f t="shared" si="2"/>
        <v>0</v>
      </c>
      <c r="S17" s="25" t="b">
        <f t="shared" si="2"/>
        <v>0</v>
      </c>
      <c r="T17" s="25" t="b">
        <f t="shared" si="2"/>
        <v>0</v>
      </c>
      <c r="U17" s="25" t="b">
        <f t="shared" si="2"/>
        <v>0</v>
      </c>
      <c r="V17" s="25" t="b">
        <f t="shared" si="2"/>
        <v>0</v>
      </c>
      <c r="W17" s="25" t="b">
        <f t="shared" si="2"/>
        <v>0</v>
      </c>
      <c r="X17" s="25" t="b">
        <f t="shared" si="2"/>
        <v>0</v>
      </c>
      <c r="Y17" s="25" t="b">
        <f t="shared" si="2"/>
        <v>0</v>
      </c>
      <c r="Z17" s="25" t="b">
        <f t="shared" si="2"/>
        <v>0</v>
      </c>
      <c r="AA17" s="25" t="b">
        <f t="shared" si="2"/>
        <v>0</v>
      </c>
      <c r="AB17" s="25" t="b">
        <f t="shared" si="2"/>
        <v>0</v>
      </c>
      <c r="AC17" s="25" t="b">
        <f t="shared" si="2"/>
        <v>0</v>
      </c>
      <c r="AD17" s="25" t="b">
        <f t="shared" si="2"/>
        <v>0</v>
      </c>
      <c r="AE17" s="25" t="b">
        <f t="shared" si="2"/>
        <v>0</v>
      </c>
    </row>
    <row r="18" spans="1:31" ht="30" customHeight="1" x14ac:dyDescent="0.35">
      <c r="A18" s="24" t="s">
        <v>10</v>
      </c>
      <c r="B18" s="10">
        <f>IF(B7="f","Fail",IF(B7="R","Redo",IF(B8="f","Fail",IF(B9="f","Fail",IF(B10="f","Fail",IF(B11="f","Fail",IF(B12="f","Fail",IF(B13="f","Fail",IF(B14="f","Fail",IF(B15="f","Fail",IF(B16="f","Fail",IF(B17="f","Fail",IF(B15&gt;0,SUM(B8:B15)/0.8,SUM(B8:B14)/0.7)))))))))))))</f>
        <v>0</v>
      </c>
      <c r="C18" s="10">
        <f t="shared" ref="C18:AE18" si="4">IF(C7="f","Fail",IF(C7="R","Redo",IF(C8="f","Fail",IF(C9="f","Fail",IF(C10="f","Fail",IF(C11="f","Fail",IF(C12="f","Fail",IF(C13="f","Fail",IF(C14="f","Fail",IF(C15="f","Fail",IF(C16="f","Fail",IF(C17="f","Fail",IF(C15&gt;0,SUM(C8:C15)/0.8,SUM(C8:C14)/0.7)))))))))))))</f>
        <v>0</v>
      </c>
      <c r="D18" s="10">
        <f t="shared" si="4"/>
        <v>0</v>
      </c>
      <c r="E18" s="10">
        <f t="shared" si="4"/>
        <v>0</v>
      </c>
      <c r="F18" s="10">
        <f t="shared" si="4"/>
        <v>0</v>
      </c>
      <c r="G18" s="10">
        <f t="shared" si="4"/>
        <v>0</v>
      </c>
      <c r="H18" s="10">
        <f t="shared" si="4"/>
        <v>0</v>
      </c>
      <c r="I18" s="10">
        <f t="shared" si="4"/>
        <v>0</v>
      </c>
      <c r="J18" s="10">
        <f t="shared" si="4"/>
        <v>0</v>
      </c>
      <c r="K18" s="10">
        <f t="shared" si="4"/>
        <v>0</v>
      </c>
      <c r="L18" s="10">
        <f t="shared" si="4"/>
        <v>0</v>
      </c>
      <c r="M18" s="10">
        <f t="shared" si="4"/>
        <v>0</v>
      </c>
      <c r="N18" s="10">
        <f t="shared" si="4"/>
        <v>0</v>
      </c>
      <c r="O18" s="10">
        <f t="shared" si="4"/>
        <v>0</v>
      </c>
      <c r="P18" s="10">
        <f t="shared" si="4"/>
        <v>0</v>
      </c>
      <c r="Q18" s="10">
        <f t="shared" si="4"/>
        <v>0</v>
      </c>
      <c r="R18" s="10">
        <f t="shared" si="4"/>
        <v>0</v>
      </c>
      <c r="S18" s="10">
        <f t="shared" si="4"/>
        <v>0</v>
      </c>
      <c r="T18" s="10">
        <f t="shared" si="4"/>
        <v>0</v>
      </c>
      <c r="U18" s="10">
        <f t="shared" si="4"/>
        <v>0</v>
      </c>
      <c r="V18" s="10">
        <f t="shared" si="4"/>
        <v>0</v>
      </c>
      <c r="W18" s="10">
        <f t="shared" si="4"/>
        <v>0</v>
      </c>
      <c r="X18" s="10">
        <f t="shared" si="4"/>
        <v>0</v>
      </c>
      <c r="Y18" s="10">
        <f t="shared" si="4"/>
        <v>0</v>
      </c>
      <c r="Z18" s="10">
        <f t="shared" si="4"/>
        <v>0</v>
      </c>
      <c r="AA18" s="10">
        <f t="shared" si="4"/>
        <v>0</v>
      </c>
      <c r="AB18" s="10">
        <f t="shared" si="4"/>
        <v>0</v>
      </c>
      <c r="AC18" s="10">
        <f t="shared" si="4"/>
        <v>0</v>
      </c>
      <c r="AD18" s="10">
        <f t="shared" si="4"/>
        <v>0</v>
      </c>
      <c r="AE18" s="10">
        <f t="shared" si="4"/>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40.5" customHeight="1"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40.5" customHeight="1"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dataConsolidate/>
  <mergeCells count="8">
    <mergeCell ref="B20:AE20"/>
    <mergeCell ref="B2:G2"/>
    <mergeCell ref="AA3:AB3"/>
    <mergeCell ref="B3:G3"/>
    <mergeCell ref="AC3:AE3"/>
    <mergeCell ref="B5:AE5"/>
    <mergeCell ref="B19:AE19"/>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INSTRUCTIONS!$D$1048571:$D$1048576</xm:f>
          </x14:formula1>
          <xm:sqref>B21:AE21</xm:sqref>
        </x14:dataValidation>
        <x14:dataValidation type="list" allowBlank="1" showInputMessage="1" showErrorMessage="1" xr:uid="{00000000-0002-0000-0600-000001000000}">
          <x14:formula1>
            <xm:f>INSTRUCTIONS!$C$1048571:$C$1048576</xm:f>
          </x14:formula1>
          <xm:sqref>B7:AE7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rgb="FF00B0F0"/>
    <pageSetUpPr fitToPage="1"/>
  </sheetPr>
  <dimension ref="A1:AG24"/>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2" width="4.7109375" customWidth="1"/>
    <col min="3" max="3" width="5" customWidth="1"/>
    <col min="4"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36" t="s">
        <v>1</v>
      </c>
      <c r="C3" s="137"/>
      <c r="D3" s="137"/>
      <c r="E3" s="137"/>
      <c r="F3" s="137"/>
      <c r="G3" s="137"/>
      <c r="H3" s="150"/>
      <c r="I3" s="150"/>
      <c r="J3" s="150"/>
      <c r="K3" s="150"/>
      <c r="L3" s="150"/>
      <c r="M3" s="150"/>
      <c r="N3" s="150"/>
      <c r="O3" s="150"/>
      <c r="P3" s="150"/>
      <c r="Q3" s="150"/>
      <c r="R3" s="150"/>
      <c r="S3" s="150"/>
      <c r="T3" s="150"/>
      <c r="U3" s="150"/>
      <c r="V3" s="150"/>
      <c r="W3" s="150"/>
      <c r="X3" s="150"/>
      <c r="Y3" s="150"/>
      <c r="Z3" s="150"/>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4"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3" ht="39.950000000000003" customHeight="1" x14ac:dyDescent="0.25">
      <c r="A9" s="1" t="s">
        <v>165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row>
    <row r="10" spans="1:33" ht="18" customHeight="1" x14ac:dyDescent="0.25">
      <c r="A10" s="1" t="s">
        <v>21</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row>
    <row r="11" spans="1:33" ht="26.1" customHeight="1" x14ac:dyDescent="0.25">
      <c r="A11" s="1" t="s">
        <v>166</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pans="1:33" ht="18" customHeight="1" x14ac:dyDescent="0.25">
      <c r="A12" s="1" t="s">
        <v>22</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row>
    <row r="13" spans="1:33" ht="18" customHeight="1" x14ac:dyDescent="0.25">
      <c r="A13" s="1" t="s">
        <v>23</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row>
    <row r="14" spans="1:33" ht="28.5" customHeight="1" x14ac:dyDescent="0.25">
      <c r="A14" s="20" t="s">
        <v>47</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row>
    <row r="15" spans="1:33" ht="52.5" customHeight="1" x14ac:dyDescent="0.25">
      <c r="A15" s="21" t="s">
        <v>167</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G15" t="s">
        <v>9</v>
      </c>
    </row>
    <row r="16" spans="1:33" ht="18" customHeight="1" x14ac:dyDescent="0.25">
      <c r="A16" s="21" t="s">
        <v>30</v>
      </c>
      <c r="B16" s="83">
        <f>SUMIF(B8:B14,"&gt;0")/0.7</f>
        <v>0</v>
      </c>
      <c r="C16" s="83">
        <f t="shared" ref="C16:AE16" si="0">SUMIF(C8:C14,"&gt;0")/0.7</f>
        <v>0</v>
      </c>
      <c r="D16" s="83">
        <f t="shared" si="0"/>
        <v>0</v>
      </c>
      <c r="E16" s="83">
        <f t="shared" si="0"/>
        <v>0</v>
      </c>
      <c r="F16" s="83">
        <f t="shared" si="0"/>
        <v>0</v>
      </c>
      <c r="G16" s="83">
        <f t="shared" si="0"/>
        <v>0</v>
      </c>
      <c r="H16" s="83">
        <f t="shared" si="0"/>
        <v>0</v>
      </c>
      <c r="I16" s="83">
        <f t="shared" si="0"/>
        <v>0</v>
      </c>
      <c r="J16" s="83">
        <f t="shared" si="0"/>
        <v>0</v>
      </c>
      <c r="K16" s="83">
        <f t="shared" si="0"/>
        <v>0</v>
      </c>
      <c r="L16" s="83">
        <f t="shared" si="0"/>
        <v>0</v>
      </c>
      <c r="M16" s="83">
        <f t="shared" si="0"/>
        <v>0</v>
      </c>
      <c r="N16" s="83">
        <f t="shared" si="0"/>
        <v>0</v>
      </c>
      <c r="O16" s="83">
        <f t="shared" si="0"/>
        <v>0</v>
      </c>
      <c r="P16" s="83">
        <f t="shared" si="0"/>
        <v>0</v>
      </c>
      <c r="Q16" s="83">
        <f t="shared" si="0"/>
        <v>0</v>
      </c>
      <c r="R16" s="83">
        <f t="shared" si="0"/>
        <v>0</v>
      </c>
      <c r="S16" s="83">
        <f t="shared" si="0"/>
        <v>0</v>
      </c>
      <c r="T16" s="83">
        <f t="shared" si="0"/>
        <v>0</v>
      </c>
      <c r="U16" s="83">
        <f t="shared" si="0"/>
        <v>0</v>
      </c>
      <c r="V16" s="83">
        <f t="shared" si="0"/>
        <v>0</v>
      </c>
      <c r="W16" s="83">
        <f t="shared" si="0"/>
        <v>0</v>
      </c>
      <c r="X16" s="83">
        <f t="shared" si="0"/>
        <v>0</v>
      </c>
      <c r="Y16" s="83">
        <f t="shared" si="0"/>
        <v>0</v>
      </c>
      <c r="Z16" s="83">
        <f t="shared" si="0"/>
        <v>0</v>
      </c>
      <c r="AA16" s="83">
        <f t="shared" si="0"/>
        <v>0</v>
      </c>
      <c r="AB16" s="83">
        <f t="shared" si="0"/>
        <v>0</v>
      </c>
      <c r="AC16" s="83">
        <f t="shared" si="0"/>
        <v>0</v>
      </c>
      <c r="AD16" s="83">
        <f t="shared" si="0"/>
        <v>0</v>
      </c>
      <c r="AE16" s="83">
        <f t="shared" si="0"/>
        <v>0</v>
      </c>
    </row>
    <row r="17" spans="1:31" ht="18" customHeight="1" x14ac:dyDescent="0.25">
      <c r="A17" s="23" t="s">
        <v>31</v>
      </c>
      <c r="B17" s="83" t="b">
        <f>IF(B15&gt;0,SUM(B8:B15)/0.8)</f>
        <v>0</v>
      </c>
      <c r="C17" s="83" t="b">
        <f t="shared" ref="C17:AE17" si="1">IF(C15&gt;0,SUM(C8:C15)/0.8)</f>
        <v>0</v>
      </c>
      <c r="D17" s="83" t="b">
        <f t="shared" si="1"/>
        <v>0</v>
      </c>
      <c r="E17" s="83" t="b">
        <f t="shared" si="1"/>
        <v>0</v>
      </c>
      <c r="F17" s="83" t="b">
        <f t="shared" si="1"/>
        <v>0</v>
      </c>
      <c r="G17" s="83" t="b">
        <f t="shared" si="1"/>
        <v>0</v>
      </c>
      <c r="H17" s="83" t="b">
        <f t="shared" si="1"/>
        <v>0</v>
      </c>
      <c r="I17" s="83" t="b">
        <f t="shared" si="1"/>
        <v>0</v>
      </c>
      <c r="J17" s="83" t="b">
        <f t="shared" si="1"/>
        <v>0</v>
      </c>
      <c r="K17" s="83" t="b">
        <f t="shared" si="1"/>
        <v>0</v>
      </c>
      <c r="L17" s="83" t="b">
        <f t="shared" si="1"/>
        <v>0</v>
      </c>
      <c r="M17" s="83" t="b">
        <f t="shared" si="1"/>
        <v>0</v>
      </c>
      <c r="N17" s="83" t="b">
        <f t="shared" si="1"/>
        <v>0</v>
      </c>
      <c r="O17" s="83" t="b">
        <f t="shared" si="1"/>
        <v>0</v>
      </c>
      <c r="P17" s="83" t="b">
        <f t="shared" si="1"/>
        <v>0</v>
      </c>
      <c r="Q17" s="83" t="b">
        <f t="shared" si="1"/>
        <v>0</v>
      </c>
      <c r="R17" s="83" t="b">
        <f t="shared" si="1"/>
        <v>0</v>
      </c>
      <c r="S17" s="83" t="b">
        <f t="shared" si="1"/>
        <v>0</v>
      </c>
      <c r="T17" s="83" t="b">
        <f t="shared" si="1"/>
        <v>0</v>
      </c>
      <c r="U17" s="83" t="b">
        <f t="shared" si="1"/>
        <v>0</v>
      </c>
      <c r="V17" s="83" t="b">
        <f t="shared" si="1"/>
        <v>0</v>
      </c>
      <c r="W17" s="83" t="b">
        <f t="shared" si="1"/>
        <v>0</v>
      </c>
      <c r="X17" s="83" t="b">
        <f t="shared" si="1"/>
        <v>0</v>
      </c>
      <c r="Y17" s="83" t="b">
        <f t="shared" si="1"/>
        <v>0</v>
      </c>
      <c r="Z17" s="83" t="b">
        <f t="shared" si="1"/>
        <v>0</v>
      </c>
      <c r="AA17" s="83" t="b">
        <f t="shared" si="1"/>
        <v>0</v>
      </c>
      <c r="AB17" s="83" t="b">
        <f t="shared" si="1"/>
        <v>0</v>
      </c>
      <c r="AC17" s="83" t="b">
        <f t="shared" si="1"/>
        <v>0</v>
      </c>
      <c r="AD17" s="83" t="b">
        <f t="shared" si="1"/>
        <v>0</v>
      </c>
      <c r="AE17" s="83" t="b">
        <f t="shared" si="1"/>
        <v>0</v>
      </c>
    </row>
    <row r="18" spans="1:31" ht="30" customHeight="1" x14ac:dyDescent="0.35">
      <c r="A18" s="24" t="s">
        <v>10</v>
      </c>
      <c r="B18" s="10">
        <f>IF(B7="f","Fail",IF(B7="R","Redo",IF(B8="f","Fail",IF(B9="f","Fail",IF(B10="f","Fail",IF(B11="f","Fail",IF(B12="f","Fail",IF(B13="f","Fail",IF(B14="f","Fail",IF(B15="f","Fail",IF(B16="f","Fail",IF(B17="f","Fail",IF(B15&gt;0,SUM(B8:B15)/0.8,SUM(B8:B14)/0.7)))))))))))))</f>
        <v>0</v>
      </c>
      <c r="C18" s="10">
        <f t="shared" ref="C18:AE18" si="2">IF(C7="f","Fail",IF(C7="R","Redo",IF(C8="f","Fail",IF(C9="f","Fail",IF(C10="f","Fail",IF(C11="f","Fail",IF(C12="f","Fail",IF(C13="f","Fail",IF(C14="f","Fail",IF(C15="f","Fail",IF(C16="f","Fail",IF(C17="f","Fail",IF(C15&gt;0,SUM(C8:C15)/0.8,SUM(C8:C14)/0.7)))))))))))))</f>
        <v>0</v>
      </c>
      <c r="D18" s="10">
        <f t="shared" si="2"/>
        <v>0</v>
      </c>
      <c r="E18" s="10">
        <f t="shared" si="2"/>
        <v>0</v>
      </c>
      <c r="F18" s="10">
        <f t="shared" si="2"/>
        <v>0</v>
      </c>
      <c r="G18" s="10">
        <f t="shared" si="2"/>
        <v>0</v>
      </c>
      <c r="H18" s="10">
        <f t="shared" si="2"/>
        <v>0</v>
      </c>
      <c r="I18" s="10">
        <f t="shared" si="2"/>
        <v>0</v>
      </c>
      <c r="J18" s="10">
        <f t="shared" si="2"/>
        <v>0</v>
      </c>
      <c r="K18" s="10">
        <f t="shared" si="2"/>
        <v>0</v>
      </c>
      <c r="L18" s="10">
        <f t="shared" si="2"/>
        <v>0</v>
      </c>
      <c r="M18" s="10">
        <f t="shared" si="2"/>
        <v>0</v>
      </c>
      <c r="N18" s="10">
        <f t="shared" si="2"/>
        <v>0</v>
      </c>
      <c r="O18" s="10">
        <f t="shared" si="2"/>
        <v>0</v>
      </c>
      <c r="P18" s="10">
        <f t="shared" si="2"/>
        <v>0</v>
      </c>
      <c r="Q18" s="10">
        <f t="shared" si="2"/>
        <v>0</v>
      </c>
      <c r="R18" s="10">
        <f t="shared" si="2"/>
        <v>0</v>
      </c>
      <c r="S18" s="10">
        <f t="shared" si="2"/>
        <v>0</v>
      </c>
      <c r="T18" s="10">
        <f t="shared" si="2"/>
        <v>0</v>
      </c>
      <c r="U18" s="10">
        <f t="shared" si="2"/>
        <v>0</v>
      </c>
      <c r="V18" s="10">
        <f t="shared" si="2"/>
        <v>0</v>
      </c>
      <c r="W18" s="10">
        <f t="shared" si="2"/>
        <v>0</v>
      </c>
      <c r="X18" s="10">
        <f t="shared" si="2"/>
        <v>0</v>
      </c>
      <c r="Y18" s="10">
        <f t="shared" si="2"/>
        <v>0</v>
      </c>
      <c r="Z18" s="10">
        <f t="shared" si="2"/>
        <v>0</v>
      </c>
      <c r="AA18" s="10">
        <f t="shared" si="2"/>
        <v>0</v>
      </c>
      <c r="AB18" s="10">
        <f t="shared" si="2"/>
        <v>0</v>
      </c>
      <c r="AC18" s="10">
        <f t="shared" si="2"/>
        <v>0</v>
      </c>
      <c r="AD18" s="10">
        <f t="shared" si="2"/>
        <v>0</v>
      </c>
      <c r="AE18" s="10">
        <f t="shared" si="2"/>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40.5" customHeight="1" x14ac:dyDescent="0.25">
      <c r="A20" s="39" t="s">
        <v>48</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40.5" customHeight="1"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s0bIOiqEp9t2Dgu1O51JDjppyHmRLdykY2DVYtKcezFb4B1d0Xf5bwH3quWQoW4MDitDqhI7NHUBjReSpxwgNQ==" saltValue="AuiMvrbR6dA8DQlW0hQzkA==" spinCount="100000" sheet="1" objects="1" scenarios="1"/>
  <dataConsolidate/>
  <mergeCells count="9">
    <mergeCell ref="B5:AE5"/>
    <mergeCell ref="B19:AE19"/>
    <mergeCell ref="B20:AE20"/>
    <mergeCell ref="B2:G2"/>
    <mergeCell ref="B3:G3"/>
    <mergeCell ref="AA3:AB3"/>
    <mergeCell ref="AC3:AE3"/>
    <mergeCell ref="H3:Z3"/>
    <mergeCell ref="H2:AE2"/>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INSTRUCTIONS!$D$1048571:$D$1048576</xm:f>
          </x14:formula1>
          <xm:sqref>B21:AE21</xm:sqref>
        </x14:dataValidation>
        <x14:dataValidation type="list" allowBlank="1" showInputMessage="1" showErrorMessage="1" xr:uid="{00000000-0002-0000-0700-000001000000}">
          <x14:formula1>
            <xm:f>INSTRUCTIONS!$C$1048571:$C$1048576</xm:f>
          </x14:formula1>
          <xm:sqref>B7:AE7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00B0F0"/>
    <pageSetUpPr fitToPage="1"/>
  </sheetPr>
  <dimension ref="A1:AG24"/>
  <sheetViews>
    <sheetView zoomScale="110" zoomScaleNormal="110" workbookViewId="0">
      <pane xSplit="1" topLeftCell="B1" activePane="topRight" state="frozen"/>
      <selection sqref="A1:XFD1048576"/>
      <selection pane="topRight" activeCell="H3" sqref="H3:Z3"/>
    </sheetView>
  </sheetViews>
  <sheetFormatPr defaultRowHeight="15" x14ac:dyDescent="0.25"/>
  <cols>
    <col min="1" max="1" width="66.28515625" customWidth="1"/>
    <col min="2" max="31" width="4.7109375" customWidth="1"/>
  </cols>
  <sheetData>
    <row r="1" spans="1:33" x14ac:dyDescent="0.25">
      <c r="B1" s="14"/>
    </row>
    <row r="2" spans="1:33" x14ac:dyDescent="0.25">
      <c r="B2" s="133" t="s">
        <v>29</v>
      </c>
      <c r="C2" s="134"/>
      <c r="D2" s="134"/>
      <c r="E2" s="134"/>
      <c r="F2" s="134"/>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3" ht="15" customHeight="1" x14ac:dyDescent="0.25">
      <c r="B3" s="136" t="s">
        <v>1</v>
      </c>
      <c r="C3" s="137"/>
      <c r="D3" s="137"/>
      <c r="E3" s="137"/>
      <c r="F3" s="137"/>
      <c r="G3" s="137"/>
      <c r="H3" s="151"/>
      <c r="I3" s="151"/>
      <c r="J3" s="151"/>
      <c r="K3" s="151"/>
      <c r="L3" s="151"/>
      <c r="M3" s="151"/>
      <c r="N3" s="151"/>
      <c r="O3" s="151"/>
      <c r="P3" s="151"/>
      <c r="Q3" s="151"/>
      <c r="R3" s="151"/>
      <c r="S3" s="151"/>
      <c r="T3" s="151"/>
      <c r="U3" s="151"/>
      <c r="V3" s="151"/>
      <c r="W3" s="151"/>
      <c r="X3" s="151"/>
      <c r="Y3" s="151"/>
      <c r="Z3" s="151"/>
      <c r="AA3" s="140" t="s">
        <v>11</v>
      </c>
      <c r="AB3" s="140"/>
      <c r="AC3" s="141">
        <f>SUM('FINAL MARKS'!B1)</f>
        <v>0</v>
      </c>
      <c r="AD3" s="142"/>
      <c r="AE3" s="142"/>
    </row>
    <row r="4" spans="1:33" x14ac:dyDescent="0.25">
      <c r="B4" s="14"/>
    </row>
    <row r="5" spans="1:33" x14ac:dyDescent="0.25">
      <c r="B5" s="129" t="s">
        <v>118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3" ht="60" customHeight="1" x14ac:dyDescent="0.25">
      <c r="A6" s="15"/>
      <c r="B6" s="64">
        <f>('FINAL MARKS'!$B4)</f>
        <v>0</v>
      </c>
      <c r="C6" s="64">
        <f>('FINAL MARKS'!$B5)</f>
        <v>0</v>
      </c>
      <c r="D6" s="64">
        <f>('FINAL MARKS'!$B6)</f>
        <v>0</v>
      </c>
      <c r="E6" s="64">
        <f>('FINAL MARKS'!$B7)</f>
        <v>0</v>
      </c>
      <c r="F6" s="64">
        <f>('FINAL MARKS'!$B8)</f>
        <v>0</v>
      </c>
      <c r="G6" s="64">
        <f>('FINAL MARKS'!$B9)</f>
        <v>0</v>
      </c>
      <c r="H6" s="64">
        <f>('FINAL MARKS'!$B10)</f>
        <v>0</v>
      </c>
      <c r="I6" s="64">
        <f>('FINAL MARKS'!$B11)</f>
        <v>0</v>
      </c>
      <c r="J6" s="65">
        <f>('FINAL MARKS'!$B12)</f>
        <v>0</v>
      </c>
      <c r="K6" s="64">
        <f>('FINAL MARKS'!$B13)</f>
        <v>0</v>
      </c>
      <c r="L6" s="64">
        <f>('FINAL MARKS'!$B14)</f>
        <v>0</v>
      </c>
      <c r="M6" s="64">
        <f>('FINAL MARKS'!$B15)</f>
        <v>0</v>
      </c>
      <c r="N6" s="64">
        <f>('FINAL MARKS'!$B16)</f>
        <v>0</v>
      </c>
      <c r="O6" s="64">
        <f>('FINAL MARKS'!$B17)</f>
        <v>0</v>
      </c>
      <c r="P6" s="64">
        <f>('FINAL MARKS'!$B18)</f>
        <v>0</v>
      </c>
      <c r="Q6" s="64">
        <f>('FINAL MARKS'!$B19)</f>
        <v>0</v>
      </c>
      <c r="R6" s="64">
        <f>('FINAL MARKS'!$B20)</f>
        <v>0</v>
      </c>
      <c r="S6" s="64">
        <f>('FINAL MARKS'!$B21)</f>
        <v>0</v>
      </c>
      <c r="T6" s="64">
        <f>('FINAL MARKS'!$B22)</f>
        <v>0</v>
      </c>
      <c r="U6" s="64">
        <f>('FINAL MARKS'!$B23)</f>
        <v>0</v>
      </c>
      <c r="V6" s="64">
        <f>('FINAL MARKS'!$B24)</f>
        <v>0</v>
      </c>
      <c r="W6" s="64">
        <f>('FINAL MARKS'!$B25)</f>
        <v>0</v>
      </c>
      <c r="X6" s="64">
        <f>('FINAL MARKS'!$B26)</f>
        <v>0</v>
      </c>
      <c r="Y6" s="64">
        <f>('FINAL MARKS'!$B27)</f>
        <v>0</v>
      </c>
      <c r="Z6" s="64">
        <f>('FINAL MARKS'!$B28)</f>
        <v>0</v>
      </c>
      <c r="AA6" s="64">
        <f>('FINAL MARKS'!$B29)</f>
        <v>0</v>
      </c>
      <c r="AB6" s="64">
        <f>('FINAL MARKS'!$B30)</f>
        <v>0</v>
      </c>
      <c r="AC6" s="64">
        <f>('FINAL MARKS'!$B31)</f>
        <v>0</v>
      </c>
      <c r="AD6" s="64">
        <f>('FINAL MARKS'!$B32)</f>
        <v>0</v>
      </c>
      <c r="AE6" s="64">
        <f>('FINAL MARKS'!$B33)</f>
        <v>0</v>
      </c>
    </row>
    <row r="7" spans="1:33" ht="51" customHeight="1" x14ac:dyDescent="0.25">
      <c r="A7" s="40" t="s">
        <v>43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3" ht="39.950000000000003" customHeight="1" x14ac:dyDescent="0.25">
      <c r="A8" s="1" t="s">
        <v>112</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3" ht="39.950000000000003" customHeight="1" x14ac:dyDescent="0.25">
      <c r="A9" s="1" t="s">
        <v>165</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3" ht="18" customHeight="1" x14ac:dyDescent="0.25">
      <c r="A10" s="1" t="s">
        <v>21</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3" ht="26.1" customHeight="1" x14ac:dyDescent="0.25">
      <c r="A11" s="1" t="s">
        <v>166</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3" ht="18" customHeight="1" x14ac:dyDescent="0.25">
      <c r="A12" s="1" t="s">
        <v>22</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3" ht="18" customHeight="1" x14ac:dyDescent="0.25">
      <c r="A13" s="1" t="s">
        <v>23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3" ht="39.950000000000003" customHeight="1" x14ac:dyDescent="0.25">
      <c r="A14" s="20" t="s">
        <v>47</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3" ht="53.25" customHeight="1" x14ac:dyDescent="0.25">
      <c r="A15" s="21" t="s">
        <v>167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3" ht="39.950000000000003" customHeight="1" x14ac:dyDescent="0.25">
      <c r="A16" s="21" t="s">
        <v>30</v>
      </c>
      <c r="B16" s="25">
        <f>SUMIF(B8:B14,"&gt;0")/0.7</f>
        <v>0</v>
      </c>
      <c r="C16" s="25">
        <f t="shared" ref="C16:L16" si="0">SUMIF(C8:C14,"&gt;0")/0.7</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ref="M16:AE16" si="1">SUMIF(M8:M14,"&gt;0")/0.7</f>
        <v>0</v>
      </c>
      <c r="N16" s="25">
        <f t="shared" si="1"/>
        <v>0</v>
      </c>
      <c r="O16" s="25">
        <f t="shared" si="1"/>
        <v>0</v>
      </c>
      <c r="P16" s="25">
        <f t="shared" si="1"/>
        <v>0</v>
      </c>
      <c r="Q16" s="25">
        <f t="shared" si="1"/>
        <v>0</v>
      </c>
      <c r="R16" s="25">
        <f t="shared" si="1"/>
        <v>0</v>
      </c>
      <c r="S16" s="25">
        <f t="shared" si="1"/>
        <v>0</v>
      </c>
      <c r="T16" s="25">
        <f t="shared" si="1"/>
        <v>0</v>
      </c>
      <c r="U16" s="25">
        <f t="shared" si="1"/>
        <v>0</v>
      </c>
      <c r="V16" s="25">
        <f t="shared" si="1"/>
        <v>0</v>
      </c>
      <c r="W16" s="25">
        <f t="shared" si="1"/>
        <v>0</v>
      </c>
      <c r="X16" s="25">
        <f t="shared" si="1"/>
        <v>0</v>
      </c>
      <c r="Y16" s="25">
        <f t="shared" si="1"/>
        <v>0</v>
      </c>
      <c r="Z16" s="25">
        <f t="shared" si="1"/>
        <v>0</v>
      </c>
      <c r="AA16" s="25">
        <f t="shared" si="1"/>
        <v>0</v>
      </c>
      <c r="AB16" s="25">
        <f t="shared" si="1"/>
        <v>0</v>
      </c>
      <c r="AC16" s="25">
        <f t="shared" si="1"/>
        <v>0</v>
      </c>
      <c r="AD16" s="25">
        <f t="shared" si="1"/>
        <v>0</v>
      </c>
      <c r="AE16" s="25">
        <f t="shared" si="1"/>
        <v>0</v>
      </c>
      <c r="AG16" t="s">
        <v>9</v>
      </c>
    </row>
    <row r="17" spans="1:31" ht="18" customHeight="1" x14ac:dyDescent="0.25">
      <c r="A17" s="23" t="s">
        <v>31</v>
      </c>
      <c r="B17" s="25" t="b">
        <f>IF(B15&gt;0,SUM(B8:B15)/0.8)</f>
        <v>0</v>
      </c>
      <c r="C17" s="25" t="b">
        <f t="shared" ref="C17:L17" si="2">IF(C15&gt;0,SUM(C8:C15)/0.8)</f>
        <v>0</v>
      </c>
      <c r="D17" s="25" t="b">
        <f t="shared" si="2"/>
        <v>0</v>
      </c>
      <c r="E17" s="25" t="b">
        <f t="shared" si="2"/>
        <v>0</v>
      </c>
      <c r="F17" s="25" t="b">
        <f t="shared" si="2"/>
        <v>0</v>
      </c>
      <c r="G17" s="25" t="b">
        <f t="shared" si="2"/>
        <v>0</v>
      </c>
      <c r="H17" s="25" t="b">
        <f t="shared" si="2"/>
        <v>0</v>
      </c>
      <c r="I17" s="25" t="b">
        <f t="shared" si="2"/>
        <v>0</v>
      </c>
      <c r="J17" s="25" t="b">
        <f t="shared" si="2"/>
        <v>0</v>
      </c>
      <c r="K17" s="25" t="b">
        <f t="shared" si="2"/>
        <v>0</v>
      </c>
      <c r="L17" s="25" t="b">
        <f t="shared" si="2"/>
        <v>0</v>
      </c>
      <c r="M17" s="25" t="b">
        <f t="shared" ref="M17:AE17" si="3">IF(M15&gt;0,SUM(M8:M15)/0.8)</f>
        <v>0</v>
      </c>
      <c r="N17" s="25" t="b">
        <f t="shared" si="3"/>
        <v>0</v>
      </c>
      <c r="O17" s="25" t="b">
        <f t="shared" si="3"/>
        <v>0</v>
      </c>
      <c r="P17" s="25" t="b">
        <f t="shared" si="3"/>
        <v>0</v>
      </c>
      <c r="Q17" s="25" t="b">
        <f t="shared" si="3"/>
        <v>0</v>
      </c>
      <c r="R17" s="25" t="b">
        <f t="shared" si="3"/>
        <v>0</v>
      </c>
      <c r="S17" s="25" t="b">
        <f t="shared" si="3"/>
        <v>0</v>
      </c>
      <c r="T17" s="25" t="b">
        <f t="shared" si="3"/>
        <v>0</v>
      </c>
      <c r="U17" s="25" t="b">
        <f t="shared" si="3"/>
        <v>0</v>
      </c>
      <c r="V17" s="25" t="b">
        <f t="shared" si="3"/>
        <v>0</v>
      </c>
      <c r="W17" s="25" t="b">
        <f t="shared" si="3"/>
        <v>0</v>
      </c>
      <c r="X17" s="25" t="b">
        <f t="shared" si="3"/>
        <v>0</v>
      </c>
      <c r="Y17" s="25" t="b">
        <f t="shared" si="3"/>
        <v>0</v>
      </c>
      <c r="Z17" s="25" t="b">
        <f t="shared" si="3"/>
        <v>0</v>
      </c>
      <c r="AA17" s="25" t="b">
        <f t="shared" si="3"/>
        <v>0</v>
      </c>
      <c r="AB17" s="25" t="b">
        <f t="shared" si="3"/>
        <v>0</v>
      </c>
      <c r="AC17" s="25" t="b">
        <f t="shared" si="3"/>
        <v>0</v>
      </c>
      <c r="AD17" s="25" t="b">
        <f t="shared" si="3"/>
        <v>0</v>
      </c>
      <c r="AE17" s="25" t="b">
        <f t="shared" si="3"/>
        <v>0</v>
      </c>
    </row>
    <row r="18" spans="1:31" ht="18" customHeight="1" x14ac:dyDescent="0.35">
      <c r="A18" s="24" t="s">
        <v>10</v>
      </c>
      <c r="B18" s="10">
        <f>IF(B7="f","Fail",IF(B7="R","Redo",IF(B8="f","Fail",IF(B9="f","Fail",IF(B10="f","Fail",IF(B11="f","Fail",IF(B12="f","Fail",IF(B13="f","Fail",IF(B14="f","Fail",IF(B15="f","Fail",IF(B16="f","Fail",IF(B17="f","Fail",IF(B15&gt;0,SUM(B8:B15)/0.8,SUM(B8:B14)/0.7)))))))))))))</f>
        <v>0</v>
      </c>
      <c r="C18" s="10">
        <f t="shared" ref="C18:AE18" si="4">IF(C7="f","Fail",IF(C7="R","Redo",IF(C8="f","Fail",IF(C9="f","Fail",IF(C10="f","Fail",IF(C11="f","Fail",IF(C12="f","Fail",IF(C13="f","Fail",IF(C14="f","Fail",IF(C15="f","Fail",IF(C16="f","Fail",IF(C17="f","Fail",IF(C15&gt;0,SUM(C8:C15)/0.8,SUM(C8:C14)/0.7)))))))))))))</f>
        <v>0</v>
      </c>
      <c r="D18" s="10">
        <f t="shared" si="4"/>
        <v>0</v>
      </c>
      <c r="E18" s="10">
        <f t="shared" si="4"/>
        <v>0</v>
      </c>
      <c r="F18" s="10">
        <f t="shared" si="4"/>
        <v>0</v>
      </c>
      <c r="G18" s="10">
        <f t="shared" si="4"/>
        <v>0</v>
      </c>
      <c r="H18" s="10">
        <f t="shared" si="4"/>
        <v>0</v>
      </c>
      <c r="I18" s="10">
        <f t="shared" si="4"/>
        <v>0</v>
      </c>
      <c r="J18" s="10">
        <f t="shared" si="4"/>
        <v>0</v>
      </c>
      <c r="K18" s="10">
        <f t="shared" si="4"/>
        <v>0</v>
      </c>
      <c r="L18" s="10">
        <f t="shared" si="4"/>
        <v>0</v>
      </c>
      <c r="M18" s="10">
        <f t="shared" si="4"/>
        <v>0</v>
      </c>
      <c r="N18" s="10">
        <f t="shared" si="4"/>
        <v>0</v>
      </c>
      <c r="O18" s="10">
        <f t="shared" si="4"/>
        <v>0</v>
      </c>
      <c r="P18" s="10">
        <f t="shared" si="4"/>
        <v>0</v>
      </c>
      <c r="Q18" s="10">
        <f t="shared" si="4"/>
        <v>0</v>
      </c>
      <c r="R18" s="10">
        <f t="shared" si="4"/>
        <v>0</v>
      </c>
      <c r="S18" s="10">
        <f t="shared" si="4"/>
        <v>0</v>
      </c>
      <c r="T18" s="10">
        <f t="shared" si="4"/>
        <v>0</v>
      </c>
      <c r="U18" s="10">
        <f t="shared" si="4"/>
        <v>0</v>
      </c>
      <c r="V18" s="10">
        <f t="shared" si="4"/>
        <v>0</v>
      </c>
      <c r="W18" s="10">
        <f t="shared" si="4"/>
        <v>0</v>
      </c>
      <c r="X18" s="10">
        <f t="shared" si="4"/>
        <v>0</v>
      </c>
      <c r="Y18" s="10">
        <f t="shared" si="4"/>
        <v>0</v>
      </c>
      <c r="Z18" s="10">
        <f t="shared" si="4"/>
        <v>0</v>
      </c>
      <c r="AA18" s="10">
        <f t="shared" si="4"/>
        <v>0</v>
      </c>
      <c r="AB18" s="10">
        <f t="shared" si="4"/>
        <v>0</v>
      </c>
      <c r="AC18" s="10">
        <f t="shared" si="4"/>
        <v>0</v>
      </c>
      <c r="AD18" s="10">
        <f t="shared" si="4"/>
        <v>0</v>
      </c>
      <c r="AE18" s="10">
        <f t="shared" si="4"/>
        <v>0</v>
      </c>
    </row>
    <row r="19" spans="1:31" x14ac:dyDescent="0.25">
      <c r="A19" s="45" t="s">
        <v>51</v>
      </c>
      <c r="B19" s="131" t="s">
        <v>52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38.25" x14ac:dyDescent="0.25">
      <c r="A20" s="39" t="s">
        <v>48</v>
      </c>
      <c r="B20" s="132" t="s">
        <v>9</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38.25" x14ac:dyDescent="0.25">
      <c r="A21" s="39" t="s">
        <v>45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8" t="s">
        <v>46</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8" t="s">
        <v>44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5">
      <c r="A24" s="38" t="s">
        <v>42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sheetData>
  <sheetProtection algorithmName="SHA-512" hashValue="BmoLaVZuvfV8w8aSgdup45B2i96RskbdzuaxOJ6NtjVxmodTg11SLVDy8Obm7wK5FiVU9VHC5E+wbixzjyjECA==" saltValue="/H6/yGa1qNZMRSMwyRBPXA==" spinCount="100000" sheet="1" objects="1" scenarios="1"/>
  <dataConsolidate/>
  <mergeCells count="9">
    <mergeCell ref="B2:G2"/>
    <mergeCell ref="H2:AE2"/>
    <mergeCell ref="B20:AE20"/>
    <mergeCell ref="B5:AE5"/>
    <mergeCell ref="AA3:AB3"/>
    <mergeCell ref="AC3:AE3"/>
    <mergeCell ref="B19:AE19"/>
    <mergeCell ref="B3:G3"/>
    <mergeCell ref="H3:Z3"/>
  </mergeCells>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INSTRUCTIONS!$D$1048571:$D$1048576</xm:f>
          </x14:formula1>
          <xm:sqref>B21:AE21</xm:sqref>
        </x14:dataValidation>
        <x14:dataValidation type="list" allowBlank="1" showInputMessage="1" showErrorMessage="1" xr:uid="{00000000-0002-0000-0800-000001000000}">
          <x14:formula1>
            <xm:f>INSTRUCTIONS!$C$1048571:$C$1048576</xm:f>
          </x14:formula1>
          <xm:sqref>B7:AE7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F8144E8788E4E918EB97748A8F9BC" ma:contentTypeVersion="13" ma:contentTypeDescription="Create a new document." ma:contentTypeScope="" ma:versionID="b416ccf22f06cd2637364141fb0482c9">
  <xsd:schema xmlns:xsd="http://www.w3.org/2001/XMLSchema" xmlns:xs="http://www.w3.org/2001/XMLSchema" xmlns:p="http://schemas.microsoft.com/office/2006/metadata/properties" xmlns:ns3="81fabcad-c6c4-4b99-94a8-b0a117ddd113" xmlns:ns4="bce73314-0134-487f-8c11-621d9a24a052" targetNamespace="http://schemas.microsoft.com/office/2006/metadata/properties" ma:root="true" ma:fieldsID="77975cac68f6cce817bb03e9ca35fcfe" ns3:_="" ns4:_="">
    <xsd:import namespace="81fabcad-c6c4-4b99-94a8-b0a117ddd113"/>
    <xsd:import namespace="bce73314-0134-487f-8c11-621d9a24a0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abcad-c6c4-4b99-94a8-b0a117ddd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e73314-0134-487f-8c11-621d9a24a0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338FF7-9EC0-4C5A-AE6A-007B7F88FF06}">
  <ds:schemaRefs>
    <ds:schemaRef ds:uri="http://purl.org/dc/dcmitype/"/>
    <ds:schemaRef ds:uri="http://purl.org/dc/terms/"/>
    <ds:schemaRef ds:uri="bce73314-0134-487f-8c11-621d9a24a052"/>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81fabcad-c6c4-4b99-94a8-b0a117ddd113"/>
    <ds:schemaRef ds:uri="http://schemas.microsoft.com/office/2006/metadata/properties"/>
  </ds:schemaRefs>
</ds:datastoreItem>
</file>

<file path=customXml/itemProps2.xml><?xml version="1.0" encoding="utf-8"?>
<ds:datastoreItem xmlns:ds="http://schemas.openxmlformats.org/officeDocument/2006/customXml" ds:itemID="{86B8A604-D10C-4F17-B22C-2999ADD76DBD}">
  <ds:schemaRefs>
    <ds:schemaRef ds:uri="http://schemas.microsoft.com/sharepoint/v3/contenttype/forms"/>
  </ds:schemaRefs>
</ds:datastoreItem>
</file>

<file path=customXml/itemProps3.xml><?xml version="1.0" encoding="utf-8"?>
<ds:datastoreItem xmlns:ds="http://schemas.openxmlformats.org/officeDocument/2006/customXml" ds:itemID="{E1F62C29-AC20-4F76-A24C-A8AAC3168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abcad-c6c4-4b99-94a8-b0a117ddd113"/>
    <ds:schemaRef ds:uri="bce73314-0134-487f-8c11-621d9a24a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INSTRUCTIONS</vt:lpstr>
      <vt:lpstr>FINAL MARKS</vt:lpstr>
      <vt:lpstr>Individual Student Report Card</vt:lpstr>
      <vt:lpstr>Braze</vt:lpstr>
      <vt:lpstr>Oxy-Fuel Cut #1</vt:lpstr>
      <vt:lpstr>Oxy-Fuel Cut #2</vt:lpstr>
      <vt:lpstr>FILLET #1</vt:lpstr>
      <vt:lpstr>FILLET #2</vt:lpstr>
      <vt:lpstr>FILLET #3</vt:lpstr>
      <vt:lpstr>FILLET #4</vt:lpstr>
      <vt:lpstr>FILLET #5</vt:lpstr>
      <vt:lpstr>FILLET #6</vt:lpstr>
      <vt:lpstr>FILLET #7</vt:lpstr>
      <vt:lpstr>FILLET #8</vt:lpstr>
      <vt:lpstr>GROOVE #1</vt:lpstr>
      <vt:lpstr>Groove #2</vt:lpstr>
      <vt:lpstr>GROOVE #3</vt:lpstr>
      <vt:lpstr>GROOVE #4</vt:lpstr>
      <vt:lpstr>GROOVE #5</vt:lpstr>
      <vt:lpstr>GROOVE #6</vt:lpstr>
      <vt:lpstr>GROOVE #7</vt:lpstr>
      <vt:lpstr>GROOVE #8</vt:lpstr>
      <vt:lpstr>Spare</vt:lpstr>
      <vt:lpstr>INSTRUCTIONS!_Hlk5970459</vt:lpstr>
      <vt:lpstr>Booth1</vt:lpstr>
      <vt:lpstr>Booth2</vt:lpstr>
      <vt:lpstr>Booth3</vt:lpstr>
    </vt:vector>
  </TitlesOfParts>
  <Company>CWB-Group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Mcken</dc:creator>
  <cp:lastModifiedBy>Ken McKen</cp:lastModifiedBy>
  <cp:lastPrinted>2019-04-30T15:16:47Z</cp:lastPrinted>
  <dcterms:created xsi:type="dcterms:W3CDTF">2014-01-26T22:33:28Z</dcterms:created>
  <dcterms:modified xsi:type="dcterms:W3CDTF">2020-07-29T13:48:06Z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0x010100DB1F8144E8788E4E918EB97748A8F9BC</vt:lpwstr>
  </property>
</Properties>
</file>